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 tabRatio="908"/>
  </bookViews>
  <sheets>
    <sheet name="设置" sheetId="27" r:id="rId1"/>
    <sheet name="作业" sheetId="1" r:id="rId2"/>
    <sheet name="出勤" sheetId="5" r:id="rId3"/>
    <sheet name="出勤 (2)" sheetId="26" state="hidden" r:id="rId4"/>
    <sheet name="测试" sheetId="13" r:id="rId5"/>
    <sheet name="实验" sheetId="28" r:id="rId6"/>
    <sheet name="课堂表现" sheetId="29" r:id="rId7"/>
    <sheet name="其它1" sheetId="30" r:id="rId8"/>
    <sheet name="其它2" sheetId="31" r:id="rId9"/>
    <sheet name="综合成绩记录" sheetId="19" r:id="rId10"/>
    <sheet name="综合成绩记录 (2)" sheetId="32" state="hidden" r:id="rId11"/>
    <sheet name="末考得分统计表" sheetId="25" r:id="rId12"/>
    <sheet name="末考成绩分析" sheetId="15" r:id="rId13"/>
  </sheets>
  <definedNames>
    <definedName name="_xlnm.Print_Titles" localSheetId="2">出勤!$2:$5</definedName>
    <definedName name="_xlnm.Print_Titles" localSheetId="4">测试!$2:$3</definedName>
    <definedName name="_xlnm.Print_Titles" localSheetId="9">综合成绩记录!$2:$4</definedName>
    <definedName name="_xlnm.Print_Titles" localSheetId="1">作业!$2:$3</definedName>
    <definedName name="_xlnm.Print_Titles" localSheetId="3">'出勤 (2)'!$2:$5</definedName>
    <definedName name="_xlnm.Print_Titles" localSheetId="5">实验!$2:$3</definedName>
    <definedName name="_xlnm.Print_Titles" localSheetId="6">课堂表现!$2:$3</definedName>
    <definedName name="_xlnm.Print_Titles" localSheetId="7">其它1!$2:$3</definedName>
    <definedName name="_xlnm.Print_Titles" localSheetId="8">其它2!$2:$3</definedName>
    <definedName name="_xlnm.Print_Titles" localSheetId="10">'综合成绩记录 (2)'!$2:$4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Qizhongbin</author>
  </authors>
  <commentList>
    <comment ref="A1" authorId="0">
      <text>
        <r>
          <rPr>
            <b/>
            <sz val="9"/>
            <rFont val="宋体"/>
            <charset val="134"/>
          </rPr>
          <t>Qizhongbin:</t>
        </r>
        <r>
          <rPr>
            <sz val="9"/>
            <rFont val="宋体"/>
            <charset val="134"/>
          </rPr>
          <t xml:space="preserve">
该页信息必须准确设置，将作为各类登记表和汇总表格的公共信息和关键数据。</t>
        </r>
      </text>
    </comment>
    <comment ref="B2" authorId="0">
      <text>
        <r>
          <rPr>
            <sz val="9"/>
            <rFont val="宋体"/>
            <charset val="134"/>
          </rPr>
          <t xml:space="preserve">必须输入课程名称
</t>
        </r>
      </text>
    </comment>
    <comment ref="D4" authorId="0">
      <text>
        <r>
          <rPr>
            <sz val="9"/>
            <rFont val="宋体"/>
            <charset val="134"/>
          </rPr>
          <t xml:space="preserve">1各部分比例要与课程标准一致，自行设置，该处是设计者随便写的！
2.过程考核各项比例之和应为40%。
</t>
        </r>
      </text>
    </comment>
    <comment ref="B8" authorId="0">
      <text>
        <r>
          <rPr>
            <sz val="9"/>
            <rFont val="宋体"/>
            <charset val="134"/>
          </rPr>
          <t xml:space="preserve">“课堂表现、其它1、其它2”都可以自行修改
</t>
        </r>
      </text>
    </comment>
    <comment ref="C8" authorId="0">
      <text>
        <r>
          <rPr>
            <sz val="9"/>
            <rFont val="宋体"/>
            <charset val="134"/>
          </rPr>
          <t>登记表名称都可以自行命名</t>
        </r>
      </text>
    </comment>
    <comment ref="B14" authorId="0">
      <text>
        <r>
          <rPr>
            <sz val="9"/>
            <rFont val="宋体"/>
            <charset val="134"/>
          </rPr>
          <t>必须输入班级名称全名</t>
        </r>
      </text>
    </comment>
    <comment ref="C15" authorId="0">
      <text>
        <r>
          <rPr>
            <sz val="9"/>
            <rFont val="宋体"/>
            <charset val="134"/>
          </rPr>
          <t xml:space="preserve">学号、姓名必须要输入或拷贝粘贴录入
在各个登记表中将不再需要录入。
</t>
        </r>
      </text>
    </comment>
  </commentList>
</comments>
</file>

<file path=xl/sharedStrings.xml><?xml version="1.0" encoding="utf-8"?>
<sst xmlns="http://schemas.openxmlformats.org/spreadsheetml/2006/main" count="773" uniqueCount="199">
  <si>
    <t>考核方式及成绩比例设置</t>
  </si>
  <si>
    <t>课程名称：</t>
  </si>
  <si>
    <t>XXXXXXXXXXXXXX</t>
  </si>
  <si>
    <t>成绩构成类别</t>
  </si>
  <si>
    <t>考核方式类别</t>
  </si>
  <si>
    <t>成绩登记表名称</t>
  </si>
  <si>
    <t>成绩比例</t>
  </si>
  <si>
    <t>过程考核</t>
  </si>
  <si>
    <t>作业</t>
  </si>
  <si>
    <t>作业成绩登记表</t>
  </si>
  <si>
    <t>考勤</t>
  </si>
  <si>
    <t>出勤登记表</t>
  </si>
  <si>
    <t>测验</t>
  </si>
  <si>
    <t>期中考试及章节测验成绩登记表</t>
  </si>
  <si>
    <t>实验</t>
  </si>
  <si>
    <t>实验成绩登记表</t>
  </si>
  <si>
    <t>课堂表现</t>
  </si>
  <si>
    <t>课堂表现成绩登记表</t>
  </si>
  <si>
    <t>其它1</t>
  </si>
  <si>
    <t>扩展训练成绩登记表</t>
  </si>
  <si>
    <t>其它2</t>
  </si>
  <si>
    <t>XXXXX成绩登记表</t>
  </si>
  <si>
    <t>期末考核</t>
  </si>
  <si>
    <t>开卷考试</t>
  </si>
  <si>
    <t>班级名称及名单</t>
  </si>
  <si>
    <t xml:space="preserve"> XXXXXXXXXX班</t>
  </si>
  <si>
    <t>序号</t>
  </si>
  <si>
    <t>学号</t>
  </si>
  <si>
    <t>姓名</t>
  </si>
  <si>
    <t>参考范例</t>
  </si>
  <si>
    <t>12217362227</t>
  </si>
  <si>
    <t>张小雨</t>
  </si>
  <si>
    <t>12222195124</t>
  </si>
  <si>
    <t>李娜</t>
  </si>
  <si>
    <t>12227139101</t>
  </si>
  <si>
    <t>陈冉</t>
  </si>
  <si>
    <t>12227139102</t>
  </si>
  <si>
    <t>张前欣</t>
  </si>
  <si>
    <t>12227139103</t>
  </si>
  <si>
    <t>王银红</t>
  </si>
  <si>
    <t>12227139105</t>
  </si>
  <si>
    <t>吕娟霞</t>
  </si>
  <si>
    <t>12227139106</t>
  </si>
  <si>
    <t>康晓彤</t>
  </si>
  <si>
    <t>12227139107</t>
  </si>
  <si>
    <t>何阿珍</t>
  </si>
  <si>
    <t>12227139108</t>
  </si>
  <si>
    <t>张洋</t>
  </si>
  <si>
    <t>12227139109</t>
  </si>
  <si>
    <t>王依晨</t>
  </si>
  <si>
    <t>12227139110</t>
  </si>
  <si>
    <t>刘昕</t>
  </si>
  <si>
    <t>12227139111</t>
  </si>
  <si>
    <t>葛云瑞</t>
  </si>
  <si>
    <t>12227139112</t>
  </si>
  <si>
    <t>王佳佳</t>
  </si>
  <si>
    <t>12227139113</t>
  </si>
  <si>
    <t>张国伟</t>
  </si>
  <si>
    <t>12227139114</t>
  </si>
  <si>
    <t>谢濠宇</t>
  </si>
  <si>
    <t>12227139116</t>
  </si>
  <si>
    <t>康元斌</t>
  </si>
  <si>
    <t>12227139117</t>
  </si>
  <si>
    <t>康有锋</t>
  </si>
  <si>
    <t>12227139119</t>
  </si>
  <si>
    <t>杜梦麟</t>
  </si>
  <si>
    <t>12227139120</t>
  </si>
  <si>
    <t>师瑞怡</t>
  </si>
  <si>
    <t>12227139121</t>
  </si>
  <si>
    <t>丁文婷</t>
  </si>
  <si>
    <t>12227139122</t>
  </si>
  <si>
    <t>陈茵</t>
  </si>
  <si>
    <t>12227139123</t>
  </si>
  <si>
    <t>杜露露</t>
  </si>
  <si>
    <t>12227139124</t>
  </si>
  <si>
    <t>马瑞</t>
  </si>
  <si>
    <t>12227139125</t>
  </si>
  <si>
    <t>杨丹</t>
  </si>
  <si>
    <t>12227139126</t>
  </si>
  <si>
    <t>赵佩真</t>
  </si>
  <si>
    <t>12227139127</t>
  </si>
  <si>
    <t>徐淑珍</t>
  </si>
  <si>
    <t>12227139128</t>
  </si>
  <si>
    <t>尹萍</t>
  </si>
  <si>
    <t>12227139129</t>
  </si>
  <si>
    <t>马占彪</t>
  </si>
  <si>
    <t>12227139130</t>
  </si>
  <si>
    <t>王思琪</t>
  </si>
  <si>
    <t>12227139131</t>
  </si>
  <si>
    <t>胡士博</t>
  </si>
  <si>
    <t>12227139132</t>
  </si>
  <si>
    <t>娄荣荣</t>
  </si>
  <si>
    <t>12227139133</t>
  </si>
  <si>
    <t>吴波</t>
  </si>
  <si>
    <t>12227139134</t>
  </si>
  <si>
    <t>李思涵</t>
  </si>
  <si>
    <t>12227139135</t>
  </si>
  <si>
    <t>李想</t>
  </si>
  <si>
    <t>12227139136</t>
  </si>
  <si>
    <t>卢丛璟</t>
  </si>
  <si>
    <t>12227139137</t>
  </si>
  <si>
    <t>陈晶</t>
  </si>
  <si>
    <t>12227139138</t>
  </si>
  <si>
    <t>马莲</t>
  </si>
  <si>
    <t>12227139139</t>
  </si>
  <si>
    <t>马明祥</t>
  </si>
  <si>
    <t>12227139140</t>
  </si>
  <si>
    <t>王赟源</t>
  </si>
  <si>
    <t>12227139141</t>
  </si>
  <si>
    <t>孟祥来</t>
  </si>
  <si>
    <t>12227139142</t>
  </si>
  <si>
    <t>泮甜甜</t>
  </si>
  <si>
    <t>12227139143</t>
  </si>
  <si>
    <t>王慧静</t>
  </si>
  <si>
    <t>12227139144</t>
  </si>
  <si>
    <t>赵慧丹</t>
  </si>
  <si>
    <t>12227139145</t>
  </si>
  <si>
    <t>张玥</t>
  </si>
  <si>
    <t>12227139146</t>
  </si>
  <si>
    <t>赵凌霄</t>
  </si>
  <si>
    <t>12227139147</t>
  </si>
  <si>
    <t>冯晨晨</t>
  </si>
  <si>
    <t>12227139148</t>
  </si>
  <si>
    <t>余洋</t>
  </si>
  <si>
    <t>12227139149</t>
  </si>
  <si>
    <t>李亚</t>
  </si>
  <si>
    <t>12227139150</t>
  </si>
  <si>
    <t>邓圆罡</t>
  </si>
  <si>
    <t>12227360123</t>
  </si>
  <si>
    <t>汪金凤</t>
  </si>
  <si>
    <t>作业内容</t>
  </si>
  <si>
    <t>作业总评成绩</t>
  </si>
  <si>
    <t>出勤登记  (日/月)</t>
  </si>
  <si>
    <t>考勤成绩</t>
  </si>
  <si>
    <t>/</t>
  </si>
  <si>
    <t/>
  </si>
  <si>
    <t>备注：</t>
  </si>
  <si>
    <t>请假一次扣</t>
  </si>
  <si>
    <t xml:space="preserve">分 </t>
  </si>
  <si>
    <t>旷课一次扣</t>
  </si>
  <si>
    <t>迟到一次扣</t>
  </si>
  <si>
    <t>分</t>
  </si>
  <si>
    <t>早退一次扣</t>
  </si>
  <si>
    <r>
      <rPr>
        <sz val="10.5"/>
        <color theme="1"/>
        <rFont val="宋体"/>
        <charset val="134"/>
      </rPr>
      <t>填写说明：</t>
    </r>
    <r>
      <rPr>
        <sz val="10.5"/>
        <color theme="1"/>
        <rFont val="Times New Roman"/>
        <charset val="134"/>
      </rPr>
      <t>1.</t>
    </r>
    <r>
      <rPr>
        <sz val="10.5"/>
        <color theme="1"/>
        <rFont val="宋体"/>
        <charset val="134"/>
      </rPr>
      <t>考勤符号，迟到“√”，早退“△”，事假“⊙”，病假“×”，旷课“○”；</t>
    </r>
    <r>
      <rPr>
        <sz val="10.5"/>
        <color theme="1"/>
        <rFont val="Times New Roman"/>
        <charset val="134"/>
      </rPr>
      <t>2.</t>
    </r>
    <r>
      <rPr>
        <sz val="10.5"/>
        <color theme="1"/>
        <rFont val="宋体"/>
        <charset val="134"/>
      </rPr>
      <t>考勤成绩总评需为“百分制”成绩。</t>
    </r>
  </si>
  <si>
    <t>学生出勤登记表</t>
  </si>
  <si>
    <t>出勤登记</t>
  </si>
  <si>
    <t>测试项目</t>
  </si>
  <si>
    <t>测试总评成绩</t>
  </si>
  <si>
    <t>期中
考试</t>
  </si>
  <si>
    <t>实验验项目</t>
  </si>
  <si>
    <t>实验总评成绩</t>
  </si>
  <si>
    <t>实验项目</t>
  </si>
  <si>
    <t>考核项目</t>
  </si>
  <si>
    <t>课堂表现总评成绩</t>
  </si>
  <si>
    <t>项目</t>
  </si>
  <si>
    <t>总评
成绩</t>
  </si>
  <si>
    <t>过程考核成绩</t>
  </si>
  <si>
    <t>期末成绩</t>
  </si>
  <si>
    <t>总评成绩</t>
  </si>
  <si>
    <t>平时总评</t>
  </si>
  <si>
    <t>总分</t>
  </si>
  <si>
    <t>各小题总得分</t>
  </si>
  <si>
    <t>各小题得分率</t>
  </si>
  <si>
    <t xml:space="preserve">学号          </t>
  </si>
  <si>
    <t xml:space="preserve">姓名           </t>
  </si>
  <si>
    <t xml:space="preserve">期末成绩           </t>
  </si>
  <si>
    <t>作弊、缺考、缓考、休学、退学等需用"y"标注</t>
  </si>
  <si>
    <t>缺考统计</t>
  </si>
  <si>
    <t>(xi-x）^2</t>
  </si>
  <si>
    <t>是否空格</t>
  </si>
  <si>
    <t>》=90</t>
  </si>
  <si>
    <t>80--89</t>
  </si>
  <si>
    <t>70--79</t>
  </si>
  <si>
    <t>60--69</t>
  </si>
  <si>
    <t>50--59</t>
  </si>
  <si>
    <t>40--49</t>
  </si>
  <si>
    <t>&lt;40</t>
  </si>
  <si>
    <t>统计结果在     104-106行</t>
  </si>
  <si>
    <t>40-49</t>
  </si>
  <si>
    <t>50-59</t>
  </si>
  <si>
    <t>60-69</t>
  </si>
  <si>
    <t>70-79</t>
  </si>
  <si>
    <t>80-89</t>
  </si>
  <si>
    <r>
      <rPr>
        <sz val="11"/>
        <color theme="1"/>
        <rFont val="等线"/>
        <charset val="134"/>
      </rPr>
      <t>9</t>
    </r>
    <r>
      <rPr>
        <sz val="11"/>
        <color indexed="8"/>
        <rFont val="等线"/>
        <charset val="134"/>
      </rPr>
      <t>0</t>
    </r>
    <r>
      <rPr>
        <sz val="11"/>
        <color theme="1"/>
        <rFont val="等线"/>
        <charset val="134"/>
      </rPr>
      <t>-</t>
    </r>
    <r>
      <rPr>
        <sz val="11"/>
        <color indexed="8"/>
        <rFont val="等线"/>
        <charset val="134"/>
      </rPr>
      <t>100</t>
    </r>
  </si>
  <si>
    <t>最高分</t>
  </si>
  <si>
    <t>最低分</t>
  </si>
  <si>
    <t>平均分</t>
  </si>
  <si>
    <t>缺考</t>
  </si>
  <si>
    <t>等级</t>
  </si>
  <si>
    <t>人数</t>
  </si>
  <si>
    <t>比例</t>
  </si>
  <si>
    <t>不及格(&lt;60)</t>
  </si>
  <si>
    <t>及格(60-69)</t>
  </si>
  <si>
    <t>中等(70-79)</t>
  </si>
  <si>
    <t>良好(80-89)</t>
  </si>
  <si>
    <r>
      <rPr>
        <sz val="11"/>
        <color theme="1"/>
        <rFont val="等线"/>
        <charset val="134"/>
      </rPr>
      <t>优秀(9</t>
    </r>
    <r>
      <rPr>
        <sz val="11"/>
        <color rgb="FF000000"/>
        <rFont val="等线"/>
        <charset val="134"/>
      </rPr>
      <t>0</t>
    </r>
    <r>
      <rPr>
        <sz val="11"/>
        <color theme="1"/>
        <rFont val="等线"/>
        <charset val="134"/>
      </rPr>
      <t>-</t>
    </r>
    <r>
      <rPr>
        <sz val="11"/>
        <color rgb="FF000000"/>
        <rFont val="等线"/>
        <charset val="134"/>
      </rPr>
      <t>100)</t>
    </r>
  </si>
  <si>
    <t>标准差</t>
  </si>
  <si>
    <t>总难度</t>
  </si>
  <si>
    <t>区分度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</si>
</sst>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.00_ "/>
    <numFmt numFmtId="179" formatCode="0.0%"/>
    <numFmt numFmtId="180" formatCode="0_ "/>
    <numFmt numFmtId="181" formatCode="#,##0_ "/>
  </numFmts>
  <fonts count="47">
    <font>
      <sz val="11"/>
      <color theme="1"/>
      <name val="等线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</font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0"/>
      <color indexed="8"/>
      <name val="宋体"/>
      <charset val="134"/>
    </font>
    <font>
      <sz val="9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rgb="FF000000"/>
      <name val="宋体"/>
      <charset val="134"/>
    </font>
    <font>
      <b/>
      <sz val="14"/>
      <color rgb="FF000000"/>
      <name val="宋体"/>
      <charset val="134"/>
    </font>
    <font>
      <sz val="10.5"/>
      <color theme="1"/>
      <name val="宋体"/>
      <charset val="134"/>
    </font>
    <font>
      <sz val="11"/>
      <color theme="1"/>
      <name val="Arial Unicode MS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0.5"/>
      <color indexed="8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indexed="8"/>
      <name val="等线"/>
      <charset val="134"/>
    </font>
    <font>
      <sz val="10.5"/>
      <color theme="1"/>
      <name val="Times New Roman"/>
      <charset val="134"/>
    </font>
    <font>
      <sz val="11"/>
      <color rgb="FF000000"/>
      <name val="等线"/>
      <charset val="134"/>
    </font>
    <font>
      <b/>
      <sz val="9"/>
      <name val="宋体"/>
      <charset val="134"/>
    </font>
    <font>
      <sz val="9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9" borderId="1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19" applyNumberFormat="0" applyAlignment="0" applyProtection="0">
      <alignment vertical="center"/>
    </xf>
    <xf numFmtId="0" fontId="31" fillId="11" borderId="20" applyNumberFormat="0" applyAlignment="0" applyProtection="0">
      <alignment vertical="center"/>
    </xf>
    <xf numFmtId="0" fontId="32" fillId="11" borderId="19" applyNumberFormat="0" applyAlignment="0" applyProtection="0">
      <alignment vertical="center"/>
    </xf>
    <xf numFmtId="0" fontId="33" fillId="12" borderId="21" applyNumberFormat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1" fillId="0" borderId="0">
      <alignment vertical="center"/>
    </xf>
  </cellStyleXfs>
  <cellXfs count="17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/>
    <xf numFmtId="176" fontId="0" fillId="0" borderId="0" xfId="0" applyNumberForma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/>
    <xf numFmtId="0" fontId="0" fillId="4" borderId="1" xfId="0" applyFill="1" applyBorder="1"/>
    <xf numFmtId="177" fontId="0" fillId="3" borderId="1" xfId="0" applyNumberFormat="1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178" fontId="0" fillId="3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9" fontId="0" fillId="3" borderId="1" xfId="0" applyNumberFormat="1" applyFill="1" applyBorder="1" applyAlignment="1">
      <alignment horizontal="center" vertical="center"/>
    </xf>
    <xf numFmtId="10" fontId="0" fillId="3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79" fontId="0" fillId="5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77" fontId="0" fillId="4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178" fontId="0" fillId="4" borderId="1" xfId="0" applyNumberFormat="1" applyFill="1" applyBorder="1" applyAlignment="1">
      <alignment horizontal="center" vertical="center"/>
    </xf>
    <xf numFmtId="178" fontId="0" fillId="4" borderId="1" xfId="0" applyNumberForma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180" fontId="1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80" fontId="2" fillId="0" borderId="1" xfId="0" applyNumberFormat="1" applyFont="1" applyBorder="1" applyAlignment="1" applyProtection="1">
      <alignment horizontal="center"/>
      <protection locked="0"/>
    </xf>
    <xf numFmtId="0" fontId="1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Border="1"/>
    <xf numFmtId="0" fontId="11" fillId="0" borderId="1" xfId="0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0" fontId="12" fillId="0" borderId="0" xfId="0" applyNumberFormat="1" applyFont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80" fontId="7" fillId="0" borderId="1" xfId="0" applyNumberFormat="1" applyFont="1" applyFill="1" applyBorder="1" applyAlignment="1" applyProtection="1">
      <alignment horizontal="center" vertical="center"/>
      <protection locked="0"/>
    </xf>
    <xf numFmtId="1" fontId="7" fillId="0" borderId="1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1" fontId="7" fillId="0" borderId="11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180" fontId="7" fillId="0" borderId="1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Border="1" applyAlignment="1">
      <alignment vertical="center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176" fontId="0" fillId="0" borderId="0" xfId="0" applyNumberForma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80" fontId="7" fillId="0" borderId="1" xfId="0" applyNumberFormat="1" applyFont="1" applyFill="1" applyBorder="1" applyAlignment="1">
      <alignment horizontal="center" vertical="center"/>
    </xf>
    <xf numFmtId="0" fontId="12" fillId="0" borderId="0" xfId="0" applyNumberFormat="1" applyFont="1" applyAlignment="1">
      <alignment vertical="center"/>
    </xf>
    <xf numFmtId="0" fontId="0" fillId="0" borderId="0" xfId="0" applyFont="1" applyBorder="1"/>
    <xf numFmtId="0" fontId="11" fillId="0" borderId="1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3" fillId="0" borderId="0" xfId="0" applyFont="1" applyAlignment="1">
      <alignment horizontal="left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1" fillId="0" borderId="13" xfId="0" applyFont="1" applyBorder="1" applyAlignment="1">
      <alignment vertical="center" wrapText="1"/>
    </xf>
    <xf numFmtId="181" fontId="16" fillId="0" borderId="0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2" fillId="0" borderId="0" xfId="0" applyNumberFormat="1" applyFont="1" applyAlignment="1" applyProtection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49" fontId="18" fillId="0" borderId="1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1" fontId="18" fillId="0" borderId="3" xfId="0" applyNumberFormat="1" applyFont="1" applyBorder="1" applyAlignment="1">
      <alignment horizontal="center" vertical="center"/>
    </xf>
    <xf numFmtId="49" fontId="18" fillId="0" borderId="15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  <protection locked="0"/>
    </xf>
    <xf numFmtId="1" fontId="7" fillId="0" borderId="0" xfId="0" applyNumberFormat="1" applyFont="1" applyBorder="1" applyAlignment="1">
      <alignment vertical="center"/>
    </xf>
    <xf numFmtId="49" fontId="17" fillId="0" borderId="3" xfId="0" applyNumberFormat="1" applyFont="1" applyBorder="1" applyAlignment="1" applyProtection="1">
      <alignment horizontal="center"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178" fontId="0" fillId="0" borderId="0" xfId="0" applyNumberFormat="1"/>
    <xf numFmtId="49" fontId="18" fillId="0" borderId="0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/>
    <xf numFmtId="0" fontId="10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9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21" fillId="0" borderId="1" xfId="0" applyFont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FFF2CC"/>
      <color rgb="00FFC000"/>
      <color rgb="00D9E1F2"/>
      <color rgb="00FFFF99"/>
      <color rgb="00CCFFFF"/>
      <color rgb="00FFCC99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tyles" Target="styles.xml"/><Relationship Id="rId16" Type="http://schemas.openxmlformats.org/officeDocument/2006/relationships/sharedStrings" Target="sharedStrings.xml"/><Relationship Id="rId15" Type="http://schemas.openxmlformats.org/officeDocument/2006/relationships/theme" Target="theme/theme1.xml"/><Relationship Id="rId14" Type="http://schemas.openxmlformats.org/officeDocument/2006/relationships/customXml" Target="../customXml/item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000" b="0" i="0" u="none" strike="noStrike" kern="1200" cap="none" spc="0" normalizeH="0" baseline="0">
                <a:solidFill>
                  <a:srgbClr val="000000">
                    <a:alpha val="100000"/>
                  </a:srgbClr>
                </a:solidFill>
                <a:uFill>
                  <a:solidFill>
                    <a:srgbClr val="000000">
                      <a:alpha val="100000"/>
                    </a:srgbClr>
                  </a:solidFill>
                </a:u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altLang="en-US" sz="1000" u="none" strike="noStrike" cap="none" normalizeH="0">
                <a:solidFill>
                  <a:srgbClr val="000000">
                    <a:alpha val="100000"/>
                  </a:srgbClr>
                </a:solidFill>
                <a:uFill>
                  <a:solidFill>
                    <a:srgbClr val="000000">
                      <a:alpha val="100000"/>
                    </a:srgbClr>
                  </a:solidFill>
                </a:uFill>
                <a:latin typeface="宋体" panose="02010600030101010101" pitchFamily="7" charset="-122"/>
              </a:rPr>
              <a:t>成绩分布</a:t>
            </a:r>
            <a:endParaRPr lang="en-US" altLang="zh-CN" sz="1000" u="none" strike="noStrike" cap="none" normalizeH="0">
              <a:solidFill>
                <a:srgbClr val="000000">
                  <a:alpha val="100000"/>
                </a:srgbClr>
              </a:solidFill>
              <a:uFill>
                <a:solidFill>
                  <a:srgbClr val="000000">
                    <a:alpha val="100000"/>
                  </a:srgbClr>
                </a:solidFill>
              </a:uFill>
              <a:latin typeface="宋体" panose="02010600030101010101" pitchFamily="7" charset="-122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 w="12700">
              <a:noFill/>
              <a:prstDash val="solid"/>
            </a:ln>
          </c:spPr>
          <c:invertIfNegative val="0"/>
          <c:dLbls>
            <c:delete val="1"/>
          </c:dLbls>
          <c:cat>
            <c:strRef>
              <c:f>末考成绩分析!$B$68:$B$72</c:f>
              <c:strCache>
                <c:ptCount val="5"/>
                <c:pt idx="0">
                  <c:v>不及格(&lt;60)</c:v>
                </c:pt>
                <c:pt idx="1">
                  <c:v>及格(60-69)</c:v>
                </c:pt>
                <c:pt idx="2">
                  <c:v>中等(70-79)</c:v>
                </c:pt>
                <c:pt idx="3">
                  <c:v>良好(80-89)</c:v>
                </c:pt>
                <c:pt idx="4">
                  <c:v>优秀(90-100)</c:v>
                </c:pt>
              </c:strCache>
            </c:strRef>
          </c:cat>
          <c:val>
            <c:numRef>
              <c:f>末考成绩分析!$C$68:$C$72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26176"/>
        <c:axId val="116627712"/>
      </c:barChart>
      <c:catAx>
        <c:axId val="116626176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5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16627712"/>
        <c:crosses val="autoZero"/>
        <c:auto val="1"/>
        <c:lblAlgn val="ctr"/>
        <c:lblOffset val="100"/>
        <c:noMultiLvlLbl val="0"/>
      </c:catAx>
      <c:valAx>
        <c:axId val="116627712"/>
        <c:scaling>
          <c:orientation val="minMax"/>
          <c:max val="18"/>
        </c:scaling>
        <c:delete val="0"/>
        <c:axPos val="l"/>
        <c:majorGridlines>
          <c:spPr>
            <a:ln w="3175" cap="flat" cmpd="sng" algn="ctr">
              <a:solidFill>
                <a:srgbClr val="000000">
                  <a:alpha val="37000"/>
                </a:srgb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16626176"/>
        <c:crosses val="autoZero"/>
        <c:crossBetween val="between"/>
        <c:majorUnit val="2"/>
        <c:min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gap"/>
    <c:showDLblsOverMax val="0"/>
    <c:extLst>
      <c:ext uri="{0b15fc19-7d7d-44ad-8c2d-2c3a37ce22c3}">
        <chartProps xmlns="https://web.wps.cn/et/2018/main" chartId="{94a6015b-3ada-4007-9924-f52f965e9d33}"/>
      </c:ext>
    </c:extLst>
  </c:chart>
  <c:spPr>
    <a:solidFill>
      <a:srgbClr val="FFFFFF"/>
    </a:solidFill>
    <a:ln w="6350" cap="flat" cmpd="sng" algn="ctr">
      <a:noFill/>
      <a:prstDash val="solid"/>
      <a:round/>
    </a:ln>
  </c:spPr>
  <c:txPr>
    <a:bodyPr rot="0" wrap="square" anchor="ctr" anchorCtr="1"/>
    <a:lstStyle/>
    <a:p>
      <a:pPr>
        <a:defRPr lang="zh-CN" sz="800" b="0" i="0" u="none" strike="noStrike" baseline="0">
          <a:solidFill>
            <a:srgbClr val="000000">
              <a:alpha val="100000"/>
            </a:srgbClr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0</xdr:colOff>
      <xdr:row>66</xdr:row>
      <xdr:rowOff>117475</xdr:rowOff>
    </xdr:from>
    <xdr:to>
      <xdr:col>10</xdr:col>
      <xdr:colOff>284480</xdr:colOff>
      <xdr:row>80</xdr:row>
      <xdr:rowOff>33020</xdr:rowOff>
    </xdr:to>
    <xdr:graphicFrame>
      <xdr:nvGraphicFramePr>
        <xdr:cNvPr id="2" name="Chart 1"/>
        <xdr:cNvGraphicFramePr/>
      </xdr:nvGraphicFramePr>
      <xdr:xfrm>
        <a:off x="4237990" y="12908915"/>
        <a:ext cx="3161665" cy="24269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6"/>
  <sheetViews>
    <sheetView tabSelected="1" workbookViewId="0">
      <selection activeCell="J8" sqref="J8"/>
    </sheetView>
  </sheetViews>
  <sheetFormatPr defaultColWidth="9.09734513274336" defaultRowHeight="13.85"/>
  <cols>
    <col min="1" max="1" width="12.4955752212389" customWidth="1"/>
    <col min="2" max="2" width="14.7079646017699" customWidth="1"/>
    <col min="3" max="3" width="27.0530973451327" customWidth="1"/>
    <col min="4" max="4" width="12.9380530973451" customWidth="1"/>
    <col min="6" max="6" width="12.0176991150442" customWidth="1"/>
  </cols>
  <sheetData>
    <row r="1" ht="33" customHeight="1" spans="1:9">
      <c r="A1" s="60" t="s">
        <v>0</v>
      </c>
      <c r="B1" s="60"/>
      <c r="C1" s="60"/>
      <c r="D1" s="60"/>
      <c r="E1" s="156"/>
      <c r="F1" s="156"/>
      <c r="G1" s="156"/>
      <c r="H1" s="157"/>
      <c r="I1" s="157"/>
    </row>
    <row r="2" ht="33" customHeight="1" spans="1:9">
      <c r="A2" s="60" t="s">
        <v>1</v>
      </c>
      <c r="B2" s="158" t="s">
        <v>2</v>
      </c>
      <c r="C2" s="158"/>
      <c r="D2" s="158"/>
      <c r="E2" s="156"/>
      <c r="F2" s="156"/>
      <c r="G2" s="156"/>
      <c r="H2" s="157"/>
      <c r="I2" s="157"/>
    </row>
    <row r="3" ht="19" customHeight="1" spans="1:5">
      <c r="A3" s="159" t="s">
        <v>3</v>
      </c>
      <c r="B3" s="159" t="s">
        <v>4</v>
      </c>
      <c r="C3" s="159" t="s">
        <v>5</v>
      </c>
      <c r="D3" s="159" t="s">
        <v>6</v>
      </c>
      <c r="E3" s="160"/>
    </row>
    <row r="4" ht="19" customHeight="1" spans="1:5">
      <c r="A4" s="161" t="s">
        <v>7</v>
      </c>
      <c r="B4" s="162" t="s">
        <v>8</v>
      </c>
      <c r="C4" s="163" t="s">
        <v>9</v>
      </c>
      <c r="D4" s="164">
        <v>0.2</v>
      </c>
      <c r="E4" s="165"/>
    </row>
    <row r="5" ht="19" customHeight="1" spans="1:5">
      <c r="A5" s="166"/>
      <c r="B5" s="162" t="s">
        <v>10</v>
      </c>
      <c r="C5" s="163" t="s">
        <v>11</v>
      </c>
      <c r="D5" s="164">
        <v>0.03</v>
      </c>
      <c r="E5" s="165"/>
    </row>
    <row r="6" ht="19" customHeight="1" spans="1:5">
      <c r="A6" s="166"/>
      <c r="B6" s="162" t="s">
        <v>12</v>
      </c>
      <c r="C6" s="163" t="s">
        <v>13</v>
      </c>
      <c r="D6" s="164">
        <v>0.07</v>
      </c>
      <c r="E6" s="165"/>
    </row>
    <row r="7" ht="19" customHeight="1" spans="1:5">
      <c r="A7" s="166"/>
      <c r="B7" s="162" t="s">
        <v>14</v>
      </c>
      <c r="C7" s="163" t="s">
        <v>15</v>
      </c>
      <c r="D7" s="164">
        <v>0.03</v>
      </c>
      <c r="E7" s="165"/>
    </row>
    <row r="8" ht="19" customHeight="1" spans="1:5">
      <c r="A8" s="167">
        <f>SUM(D4:D10)</f>
        <v>0.4</v>
      </c>
      <c r="B8" s="162" t="s">
        <v>16</v>
      </c>
      <c r="C8" s="163" t="s">
        <v>17</v>
      </c>
      <c r="D8" s="164">
        <v>0.07</v>
      </c>
      <c r="E8" s="165"/>
    </row>
    <row r="9" ht="19" customHeight="1" spans="1:5">
      <c r="A9" s="168"/>
      <c r="B9" s="162" t="s">
        <v>18</v>
      </c>
      <c r="C9" s="163" t="s">
        <v>19</v>
      </c>
      <c r="D9" s="164">
        <v>0</v>
      </c>
      <c r="E9" s="165"/>
    </row>
    <row r="10" ht="19" customHeight="1" spans="1:5">
      <c r="A10" s="169"/>
      <c r="B10" s="162" t="s">
        <v>20</v>
      </c>
      <c r="C10" s="163" t="s">
        <v>21</v>
      </c>
      <c r="D10" s="164">
        <v>0</v>
      </c>
      <c r="E10" s="165"/>
    </row>
    <row r="11" ht="19" customHeight="1" spans="1:4">
      <c r="A11" s="170" t="s">
        <v>22</v>
      </c>
      <c r="B11" s="163" t="s">
        <v>23</v>
      </c>
      <c r="C11" s="163"/>
      <c r="D11" s="164">
        <v>0.6</v>
      </c>
    </row>
    <row r="13" ht="32" customHeight="1" spans="1:4">
      <c r="A13" s="171"/>
      <c r="B13" s="60" t="s">
        <v>24</v>
      </c>
      <c r="C13" s="60"/>
      <c r="D13" s="60"/>
    </row>
    <row r="14" ht="17.6" spans="1:7">
      <c r="A14" s="156"/>
      <c r="B14" s="172" t="s">
        <v>25</v>
      </c>
      <c r="C14" s="172"/>
      <c r="D14" s="172"/>
      <c r="F14" s="1"/>
      <c r="G14" s="1"/>
    </row>
    <row r="15" spans="1:7">
      <c r="A15" s="112"/>
      <c r="B15" s="173" t="s">
        <v>26</v>
      </c>
      <c r="C15" s="7" t="s">
        <v>27</v>
      </c>
      <c r="D15" s="7" t="s">
        <v>28</v>
      </c>
      <c r="F15" s="1" t="s">
        <v>29</v>
      </c>
      <c r="G15" s="1"/>
    </row>
    <row r="16" spans="1:7">
      <c r="A16" s="174"/>
      <c r="B16" s="146">
        <v>1</v>
      </c>
      <c r="C16" s="173"/>
      <c r="D16" s="173"/>
      <c r="F16" s="173" t="s">
        <v>30</v>
      </c>
      <c r="G16" s="173" t="s">
        <v>31</v>
      </c>
    </row>
    <row r="17" spans="1:7">
      <c r="A17" s="174"/>
      <c r="B17" s="146">
        <v>2</v>
      </c>
      <c r="C17" s="173"/>
      <c r="D17" s="173"/>
      <c r="F17" s="173" t="s">
        <v>32</v>
      </c>
      <c r="G17" s="173" t="s">
        <v>33</v>
      </c>
    </row>
    <row r="18" spans="1:7">
      <c r="A18" s="174"/>
      <c r="B18" s="146">
        <v>3</v>
      </c>
      <c r="C18" s="173"/>
      <c r="D18" s="173"/>
      <c r="F18" s="173" t="s">
        <v>34</v>
      </c>
      <c r="G18" s="173" t="s">
        <v>35</v>
      </c>
    </row>
    <row r="19" spans="1:7">
      <c r="A19" s="174"/>
      <c r="B19" s="146">
        <v>4</v>
      </c>
      <c r="C19" s="173"/>
      <c r="D19" s="173"/>
      <c r="F19" s="173" t="s">
        <v>36</v>
      </c>
      <c r="G19" s="173" t="s">
        <v>37</v>
      </c>
    </row>
    <row r="20" spans="1:7">
      <c r="A20" s="174"/>
      <c r="B20" s="146">
        <v>5</v>
      </c>
      <c r="C20" s="173"/>
      <c r="D20" s="173"/>
      <c r="F20" s="173" t="s">
        <v>38</v>
      </c>
      <c r="G20" s="173" t="s">
        <v>39</v>
      </c>
    </row>
    <row r="21" spans="1:7">
      <c r="A21" s="174"/>
      <c r="B21" s="146">
        <v>6</v>
      </c>
      <c r="C21" s="173"/>
      <c r="D21" s="173"/>
      <c r="F21" s="173" t="s">
        <v>40</v>
      </c>
      <c r="G21" s="173" t="s">
        <v>41</v>
      </c>
    </row>
    <row r="22" spans="1:7">
      <c r="A22" s="174"/>
      <c r="B22" s="146">
        <v>7</v>
      </c>
      <c r="C22" s="173"/>
      <c r="D22" s="173"/>
      <c r="F22" s="173" t="s">
        <v>42</v>
      </c>
      <c r="G22" s="173" t="s">
        <v>43</v>
      </c>
    </row>
    <row r="23" spans="1:7">
      <c r="A23" s="174"/>
      <c r="B23" s="146">
        <v>8</v>
      </c>
      <c r="C23" s="173"/>
      <c r="D23" s="173"/>
      <c r="F23" s="173" t="s">
        <v>44</v>
      </c>
      <c r="G23" s="173" t="s">
        <v>45</v>
      </c>
    </row>
    <row r="24" spans="1:7">
      <c r="A24" s="174"/>
      <c r="B24" s="146">
        <v>9</v>
      </c>
      <c r="C24" s="173"/>
      <c r="D24" s="173"/>
      <c r="F24" s="173" t="s">
        <v>46</v>
      </c>
      <c r="G24" s="173" t="s">
        <v>47</v>
      </c>
    </row>
    <row r="25" spans="1:7">
      <c r="A25" s="174"/>
      <c r="B25" s="146">
        <v>10</v>
      </c>
      <c r="C25" s="173"/>
      <c r="D25" s="173"/>
      <c r="F25" s="173" t="s">
        <v>48</v>
      </c>
      <c r="G25" s="173" t="s">
        <v>49</v>
      </c>
    </row>
    <row r="26" spans="1:7">
      <c r="A26" s="174"/>
      <c r="B26" s="146">
        <v>11</v>
      </c>
      <c r="C26" s="173"/>
      <c r="D26" s="173"/>
      <c r="F26" s="173" t="s">
        <v>50</v>
      </c>
      <c r="G26" s="173" t="s">
        <v>51</v>
      </c>
    </row>
    <row r="27" spans="1:7">
      <c r="A27" s="174"/>
      <c r="B27" s="146">
        <v>12</v>
      </c>
      <c r="C27" s="173"/>
      <c r="D27" s="173"/>
      <c r="F27" s="173" t="s">
        <v>52</v>
      </c>
      <c r="G27" s="173" t="s">
        <v>53</v>
      </c>
    </row>
    <row r="28" spans="1:7">
      <c r="A28" s="174"/>
      <c r="B28" s="146">
        <v>13</v>
      </c>
      <c r="C28" s="173"/>
      <c r="D28" s="173"/>
      <c r="F28" s="173" t="s">
        <v>54</v>
      </c>
      <c r="G28" s="173" t="s">
        <v>55</v>
      </c>
    </row>
    <row r="29" spans="1:7">
      <c r="A29" s="174"/>
      <c r="B29" s="146">
        <v>14</v>
      </c>
      <c r="C29" s="173"/>
      <c r="D29" s="173"/>
      <c r="F29" s="173" t="s">
        <v>56</v>
      </c>
      <c r="G29" s="173" t="s">
        <v>57</v>
      </c>
    </row>
    <row r="30" spans="1:7">
      <c r="A30" s="174"/>
      <c r="B30" s="146">
        <v>15</v>
      </c>
      <c r="C30" s="173"/>
      <c r="D30" s="173"/>
      <c r="F30" s="173" t="s">
        <v>58</v>
      </c>
      <c r="G30" s="173" t="s">
        <v>59</v>
      </c>
    </row>
    <row r="31" spans="1:7">
      <c r="A31" s="174"/>
      <c r="B31" s="146">
        <v>16</v>
      </c>
      <c r="C31" s="173"/>
      <c r="D31" s="173"/>
      <c r="F31" s="173" t="s">
        <v>60</v>
      </c>
      <c r="G31" s="173" t="s">
        <v>61</v>
      </c>
    </row>
    <row r="32" spans="1:7">
      <c r="A32" s="174"/>
      <c r="B32" s="146">
        <v>17</v>
      </c>
      <c r="C32" s="173"/>
      <c r="D32" s="173"/>
      <c r="F32" s="173" t="s">
        <v>62</v>
      </c>
      <c r="G32" s="173" t="s">
        <v>63</v>
      </c>
    </row>
    <row r="33" spans="1:7">
      <c r="A33" s="174"/>
      <c r="B33" s="146">
        <v>18</v>
      </c>
      <c r="C33" s="173"/>
      <c r="D33" s="173"/>
      <c r="F33" s="173" t="s">
        <v>64</v>
      </c>
      <c r="G33" s="173" t="s">
        <v>65</v>
      </c>
    </row>
    <row r="34" spans="1:7">
      <c r="A34" s="174"/>
      <c r="B34" s="146">
        <v>19</v>
      </c>
      <c r="C34" s="173"/>
      <c r="D34" s="173"/>
      <c r="F34" s="173" t="s">
        <v>66</v>
      </c>
      <c r="G34" s="173" t="s">
        <v>67</v>
      </c>
    </row>
    <row r="35" spans="1:7">
      <c r="A35" s="174"/>
      <c r="B35" s="146">
        <v>20</v>
      </c>
      <c r="C35" s="173"/>
      <c r="D35" s="173"/>
      <c r="F35" s="173" t="s">
        <v>68</v>
      </c>
      <c r="G35" s="173" t="s">
        <v>69</v>
      </c>
    </row>
    <row r="36" spans="1:7">
      <c r="A36" s="174"/>
      <c r="B36" s="146">
        <v>21</v>
      </c>
      <c r="C36" s="173"/>
      <c r="D36" s="173"/>
      <c r="F36" s="173" t="s">
        <v>70</v>
      </c>
      <c r="G36" s="173" t="s">
        <v>71</v>
      </c>
    </row>
    <row r="37" spans="1:7">
      <c r="A37" s="174"/>
      <c r="B37" s="146">
        <v>22</v>
      </c>
      <c r="C37" s="173"/>
      <c r="D37" s="173"/>
      <c r="F37" s="173" t="s">
        <v>72</v>
      </c>
      <c r="G37" s="173" t="s">
        <v>73</v>
      </c>
    </row>
    <row r="38" spans="1:7">
      <c r="A38" s="174"/>
      <c r="B38" s="146">
        <v>23</v>
      </c>
      <c r="C38" s="173"/>
      <c r="D38" s="173"/>
      <c r="F38" s="173" t="s">
        <v>74</v>
      </c>
      <c r="G38" s="173" t="s">
        <v>75</v>
      </c>
    </row>
    <row r="39" spans="1:7">
      <c r="A39" s="174"/>
      <c r="B39" s="146">
        <v>24</v>
      </c>
      <c r="C39" s="173"/>
      <c r="D39" s="173"/>
      <c r="F39" s="173" t="s">
        <v>76</v>
      </c>
      <c r="G39" s="173" t="s">
        <v>77</v>
      </c>
    </row>
    <row r="40" spans="1:7">
      <c r="A40" s="174"/>
      <c r="B40" s="146">
        <v>25</v>
      </c>
      <c r="C40" s="173"/>
      <c r="D40" s="173"/>
      <c r="F40" s="173" t="s">
        <v>78</v>
      </c>
      <c r="G40" s="173" t="s">
        <v>79</v>
      </c>
    </row>
    <row r="41" spans="1:7">
      <c r="A41" s="174"/>
      <c r="B41" s="146">
        <v>26</v>
      </c>
      <c r="C41" s="173"/>
      <c r="D41" s="173"/>
      <c r="F41" s="173" t="s">
        <v>80</v>
      </c>
      <c r="G41" s="173" t="s">
        <v>81</v>
      </c>
    </row>
    <row r="42" spans="1:7">
      <c r="A42" s="174"/>
      <c r="B42" s="146">
        <v>27</v>
      </c>
      <c r="C42" s="173"/>
      <c r="D42" s="173"/>
      <c r="F42" s="173" t="s">
        <v>82</v>
      </c>
      <c r="G42" s="173" t="s">
        <v>83</v>
      </c>
    </row>
    <row r="43" spans="1:7">
      <c r="A43" s="174"/>
      <c r="B43" s="146">
        <v>28</v>
      </c>
      <c r="C43" s="173"/>
      <c r="D43" s="173"/>
      <c r="F43" s="173" t="s">
        <v>84</v>
      </c>
      <c r="G43" s="173" t="s">
        <v>85</v>
      </c>
    </row>
    <row r="44" spans="1:7">
      <c r="A44" s="174"/>
      <c r="B44" s="146">
        <v>29</v>
      </c>
      <c r="C44" s="173"/>
      <c r="D44" s="173"/>
      <c r="F44" s="173" t="s">
        <v>86</v>
      </c>
      <c r="G44" s="173" t="s">
        <v>87</v>
      </c>
    </row>
    <row r="45" spans="1:7">
      <c r="A45" s="174"/>
      <c r="B45" s="146">
        <v>30</v>
      </c>
      <c r="C45" s="173"/>
      <c r="D45" s="173"/>
      <c r="F45" s="173" t="s">
        <v>88</v>
      </c>
      <c r="G45" s="173" t="s">
        <v>89</v>
      </c>
    </row>
    <row r="46" spans="1:7">
      <c r="A46" s="174"/>
      <c r="B46" s="146">
        <v>31</v>
      </c>
      <c r="C46" s="173"/>
      <c r="D46" s="173"/>
      <c r="F46" s="173" t="s">
        <v>90</v>
      </c>
      <c r="G46" s="173" t="s">
        <v>91</v>
      </c>
    </row>
    <row r="47" spans="1:7">
      <c r="A47" s="174"/>
      <c r="B47" s="146">
        <v>32</v>
      </c>
      <c r="C47" s="173"/>
      <c r="D47" s="173"/>
      <c r="F47" s="173" t="s">
        <v>92</v>
      </c>
      <c r="G47" s="173" t="s">
        <v>93</v>
      </c>
    </row>
    <row r="48" spans="1:7">
      <c r="A48" s="174"/>
      <c r="B48" s="146">
        <v>33</v>
      </c>
      <c r="C48" s="173"/>
      <c r="D48" s="173"/>
      <c r="F48" s="173" t="s">
        <v>94</v>
      </c>
      <c r="G48" s="173" t="s">
        <v>95</v>
      </c>
    </row>
    <row r="49" spans="1:7">
      <c r="A49" s="174"/>
      <c r="B49" s="146">
        <v>34</v>
      </c>
      <c r="C49" s="173"/>
      <c r="D49" s="173"/>
      <c r="F49" s="173" t="s">
        <v>96</v>
      </c>
      <c r="G49" s="173" t="s">
        <v>97</v>
      </c>
    </row>
    <row r="50" spans="1:7">
      <c r="A50" s="174"/>
      <c r="B50" s="146">
        <v>35</v>
      </c>
      <c r="C50" s="173"/>
      <c r="D50" s="173"/>
      <c r="F50" s="173" t="s">
        <v>98</v>
      </c>
      <c r="G50" s="173" t="s">
        <v>99</v>
      </c>
    </row>
    <row r="51" spans="1:7">
      <c r="A51" s="174"/>
      <c r="B51" s="146">
        <v>36</v>
      </c>
      <c r="C51" s="173"/>
      <c r="D51" s="173"/>
      <c r="F51" s="173" t="s">
        <v>100</v>
      </c>
      <c r="G51" s="173" t="s">
        <v>101</v>
      </c>
    </row>
    <row r="52" spans="1:7">
      <c r="A52" s="174"/>
      <c r="B52" s="146">
        <v>37</v>
      </c>
      <c r="C52" s="173"/>
      <c r="D52" s="173"/>
      <c r="F52" s="173" t="s">
        <v>102</v>
      </c>
      <c r="G52" s="173" t="s">
        <v>103</v>
      </c>
    </row>
    <row r="53" spans="1:7">
      <c r="A53" s="174"/>
      <c r="B53" s="146">
        <v>38</v>
      </c>
      <c r="C53" s="173"/>
      <c r="D53" s="173"/>
      <c r="F53" s="173" t="s">
        <v>104</v>
      </c>
      <c r="G53" s="173" t="s">
        <v>105</v>
      </c>
    </row>
    <row r="54" spans="1:7">
      <c r="A54" s="174"/>
      <c r="B54" s="146">
        <v>39</v>
      </c>
      <c r="C54" s="173"/>
      <c r="D54" s="173"/>
      <c r="F54" s="173" t="s">
        <v>106</v>
      </c>
      <c r="G54" s="173" t="s">
        <v>107</v>
      </c>
    </row>
    <row r="55" spans="1:7">
      <c r="A55" s="174"/>
      <c r="B55" s="146">
        <v>40</v>
      </c>
      <c r="C55" s="173"/>
      <c r="D55" s="173"/>
      <c r="F55" s="173" t="s">
        <v>108</v>
      </c>
      <c r="G55" s="173" t="s">
        <v>109</v>
      </c>
    </row>
    <row r="56" spans="1:7">
      <c r="A56" s="174"/>
      <c r="B56" s="146">
        <v>41</v>
      </c>
      <c r="C56" s="173"/>
      <c r="D56" s="173"/>
      <c r="F56" s="173" t="s">
        <v>110</v>
      </c>
      <c r="G56" s="173" t="s">
        <v>111</v>
      </c>
    </row>
    <row r="57" spans="1:7">
      <c r="A57" s="174"/>
      <c r="B57" s="146">
        <v>42</v>
      </c>
      <c r="C57" s="173"/>
      <c r="D57" s="173"/>
      <c r="F57" s="173" t="s">
        <v>112</v>
      </c>
      <c r="G57" s="173" t="s">
        <v>113</v>
      </c>
    </row>
    <row r="58" spans="1:7">
      <c r="A58" s="174"/>
      <c r="B58" s="146">
        <v>43</v>
      </c>
      <c r="C58" s="173"/>
      <c r="D58" s="173"/>
      <c r="F58" s="173" t="s">
        <v>114</v>
      </c>
      <c r="G58" s="173" t="s">
        <v>115</v>
      </c>
    </row>
    <row r="59" spans="1:7">
      <c r="A59" s="174"/>
      <c r="B59" s="146">
        <v>44</v>
      </c>
      <c r="C59" s="173"/>
      <c r="D59" s="173"/>
      <c r="F59" s="173" t="s">
        <v>116</v>
      </c>
      <c r="G59" s="173" t="s">
        <v>117</v>
      </c>
    </row>
    <row r="60" spans="1:7">
      <c r="A60" s="174"/>
      <c r="B60" s="146">
        <v>45</v>
      </c>
      <c r="C60" s="173"/>
      <c r="D60" s="173"/>
      <c r="F60" s="173" t="s">
        <v>118</v>
      </c>
      <c r="G60" s="173" t="s">
        <v>119</v>
      </c>
    </row>
    <row r="61" spans="1:7">
      <c r="A61" s="174"/>
      <c r="B61" s="146">
        <v>46</v>
      </c>
      <c r="C61" s="173"/>
      <c r="D61" s="173"/>
      <c r="F61" s="173" t="s">
        <v>120</v>
      </c>
      <c r="G61" s="173" t="s">
        <v>121</v>
      </c>
    </row>
    <row r="62" spans="1:7">
      <c r="A62" s="174"/>
      <c r="B62" s="146">
        <v>47</v>
      </c>
      <c r="C62" s="173"/>
      <c r="D62" s="173"/>
      <c r="F62" s="173" t="s">
        <v>122</v>
      </c>
      <c r="G62" s="173" t="s">
        <v>123</v>
      </c>
    </row>
    <row r="63" spans="1:7">
      <c r="A63" s="174"/>
      <c r="B63" s="146">
        <v>48</v>
      </c>
      <c r="C63" s="173"/>
      <c r="D63" s="173"/>
      <c r="F63" s="173" t="s">
        <v>124</v>
      </c>
      <c r="G63" s="173" t="s">
        <v>125</v>
      </c>
    </row>
    <row r="64" spans="1:7">
      <c r="A64" s="174"/>
      <c r="B64" s="146">
        <v>49</v>
      </c>
      <c r="C64" s="173"/>
      <c r="D64" s="173"/>
      <c r="F64" s="173" t="s">
        <v>126</v>
      </c>
      <c r="G64" s="173" t="s">
        <v>127</v>
      </c>
    </row>
    <row r="65" spans="1:7">
      <c r="A65" s="174"/>
      <c r="B65" s="146">
        <v>50</v>
      </c>
      <c r="C65" s="173"/>
      <c r="D65" s="173"/>
      <c r="F65" s="173" t="s">
        <v>128</v>
      </c>
      <c r="G65" s="173" t="s">
        <v>129</v>
      </c>
    </row>
    <row r="66" spans="1:7">
      <c r="A66" s="74"/>
      <c r="B66" s="146">
        <v>51</v>
      </c>
      <c r="C66" s="175"/>
      <c r="D66" s="175"/>
      <c r="F66" s="175"/>
      <c r="G66" s="175"/>
    </row>
    <row r="67" spans="1:7">
      <c r="A67" s="74"/>
      <c r="B67" s="146">
        <v>52</v>
      </c>
      <c r="C67" s="175"/>
      <c r="D67" s="175"/>
      <c r="F67" s="175"/>
      <c r="G67" s="175"/>
    </row>
    <row r="68" spans="1:7">
      <c r="A68" s="74"/>
      <c r="B68" s="146">
        <v>53</v>
      </c>
      <c r="C68" s="175"/>
      <c r="D68" s="175"/>
      <c r="F68" s="175"/>
      <c r="G68" s="175"/>
    </row>
    <row r="69" spans="1:7">
      <c r="A69" s="74"/>
      <c r="B69" s="146">
        <v>54</v>
      </c>
      <c r="C69" s="175"/>
      <c r="D69" s="175"/>
      <c r="F69" s="175"/>
      <c r="G69" s="175"/>
    </row>
    <row r="70" spans="1:7">
      <c r="A70" s="74"/>
      <c r="B70" s="146">
        <v>55</v>
      </c>
      <c r="C70" s="175"/>
      <c r="D70" s="175"/>
      <c r="F70" s="175"/>
      <c r="G70" s="175"/>
    </row>
    <row r="71" spans="1:7">
      <c r="A71" s="74"/>
      <c r="B71" s="146">
        <v>56</v>
      </c>
      <c r="C71" s="175"/>
      <c r="D71" s="175"/>
      <c r="F71" s="175"/>
      <c r="G71" s="175"/>
    </row>
    <row r="72" spans="1:7">
      <c r="A72" s="74"/>
      <c r="B72" s="146">
        <v>57</v>
      </c>
      <c r="C72" s="175"/>
      <c r="D72" s="175"/>
      <c r="F72" s="175"/>
      <c r="G72" s="175"/>
    </row>
    <row r="73" spans="1:7">
      <c r="A73" s="74"/>
      <c r="B73" s="146">
        <v>58</v>
      </c>
      <c r="C73" s="175"/>
      <c r="D73" s="175"/>
      <c r="F73" s="175"/>
      <c r="G73" s="175"/>
    </row>
    <row r="74" spans="1:7">
      <c r="A74" s="74"/>
      <c r="B74" s="146">
        <v>59</v>
      </c>
      <c r="C74" s="175"/>
      <c r="D74" s="175"/>
      <c r="F74" s="175"/>
      <c r="G74" s="175"/>
    </row>
    <row r="75" spans="1:7">
      <c r="A75" s="74"/>
      <c r="B75" s="146">
        <v>60</v>
      </c>
      <c r="C75" s="175"/>
      <c r="D75" s="175"/>
      <c r="F75" s="175"/>
      <c r="G75" s="175"/>
    </row>
    <row r="76" spans="2:4">
      <c r="B76" s="74"/>
      <c r="C76" s="74"/>
      <c r="D76" s="74"/>
    </row>
  </sheetData>
  <sheetProtection algorithmName="SHA-512" hashValue="7wim1K6cufu6uI3tOeY0iq4rh1rB1h8YeVD4Whb5c+zaFM7K6OIOYZlM5scS5Lgl08voBmlMikcgnK1yE1k9ew==" saltValue="bO0esvLXPNTnPGJPkanH5Q==" spinCount="100000" sheet="1" objects="1"/>
  <mergeCells count="8">
    <mergeCell ref="A1:D1"/>
    <mergeCell ref="B2:D2"/>
    <mergeCell ref="B13:D13"/>
    <mergeCell ref="B14:D14"/>
    <mergeCell ref="F14:G14"/>
    <mergeCell ref="F15:G15"/>
    <mergeCell ref="A4:A7"/>
    <mergeCell ref="E4:E10"/>
  </mergeCells>
  <conditionalFormatting sqref="A8">
    <cfRule type="cellIs" dxfId="0" priority="1" operator="notEqual">
      <formula>0.4</formula>
    </cfRule>
  </conditionalFormatting>
  <pageMargins left="0.75" right="0.75" top="1" bottom="1" header="0.5" footer="0.5"/>
  <pageSetup paperSize="9" orientation="portrait"/>
  <headerFooter/>
  <ignoredErrors>
    <ignoredError sqref="A8" formulaRange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8"/>
  <sheetViews>
    <sheetView zoomScale="85" zoomScaleNormal="85" workbookViewId="0">
      <selection activeCell="J34" sqref="J34"/>
    </sheetView>
  </sheetViews>
  <sheetFormatPr defaultColWidth="9" defaultRowHeight="13.85"/>
  <cols>
    <col min="1" max="1" width="3.85840707964602" customWidth="1"/>
    <col min="2" max="2" width="10.6725663716814" customWidth="1"/>
    <col min="3" max="3" width="11.7610619469027" customWidth="1"/>
    <col min="4" max="13" width="9.27433628318584" customWidth="1"/>
  </cols>
  <sheetData>
    <row r="1" ht="28" customHeight="1" spans="1:13">
      <c r="A1" s="60" t="str">
        <f>_xlfn.CONCAT("兰州文理学院","    ",设置!B14,"   《",设置!B2,"》课程   综合成绩汇总表")</f>
        <v>兰州文理学院     XXXXXXXXXX班   《XXXXXXXXXXXXXX》课程   综合成绩汇总表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ht="15" customHeight="1" spans="1:13">
      <c r="A2" s="61" t="s">
        <v>26</v>
      </c>
      <c r="B2" s="61" t="s">
        <v>27</v>
      </c>
      <c r="C2" s="61" t="s">
        <v>28</v>
      </c>
      <c r="D2" s="61" t="s">
        <v>156</v>
      </c>
      <c r="E2" s="61"/>
      <c r="F2" s="61"/>
      <c r="G2" s="61"/>
      <c r="H2" s="61"/>
      <c r="I2" s="61"/>
      <c r="J2" s="61"/>
      <c r="K2" s="61"/>
      <c r="L2" s="62" t="s">
        <v>157</v>
      </c>
      <c r="M2" s="61" t="s">
        <v>158</v>
      </c>
    </row>
    <row r="3" ht="17" customHeight="1" spans="1:13">
      <c r="A3" s="61"/>
      <c r="B3" s="61"/>
      <c r="C3" s="61"/>
      <c r="D3" s="62" t="str">
        <f>设置!B4</f>
        <v>作业</v>
      </c>
      <c r="E3" s="62" t="str">
        <f>设置!B5</f>
        <v>考勤</v>
      </c>
      <c r="F3" s="62" t="str">
        <f>设置!B6</f>
        <v>测验</v>
      </c>
      <c r="G3" s="62" t="str">
        <f>设置!B7</f>
        <v>实验</v>
      </c>
      <c r="H3" s="62" t="str">
        <f>设置!B8</f>
        <v>课堂表现</v>
      </c>
      <c r="I3" s="62" t="str">
        <f>设置!B9</f>
        <v>其它1</v>
      </c>
      <c r="J3" s="62" t="str">
        <f>设置!B10</f>
        <v>其它2</v>
      </c>
      <c r="K3" s="61" t="s">
        <v>159</v>
      </c>
      <c r="L3" s="68"/>
      <c r="M3" s="61"/>
    </row>
    <row r="4" ht="15" customHeight="1" spans="1:13">
      <c r="A4" s="61"/>
      <c r="B4" s="61"/>
      <c r="C4" s="61"/>
      <c r="D4" s="63">
        <f>设置!D4</f>
        <v>0.2</v>
      </c>
      <c r="E4" s="63">
        <f>设置!D5</f>
        <v>0.03</v>
      </c>
      <c r="F4" s="63">
        <f>设置!D6</f>
        <v>0.07</v>
      </c>
      <c r="G4" s="63">
        <f>设置!D7</f>
        <v>0.03</v>
      </c>
      <c r="H4" s="63">
        <f>设置!D8</f>
        <v>0.07</v>
      </c>
      <c r="I4" s="63">
        <f>设置!D9</f>
        <v>0</v>
      </c>
      <c r="J4" s="63">
        <f>设置!D10</f>
        <v>0</v>
      </c>
      <c r="K4" s="63">
        <f>SUM(D4:J4)</f>
        <v>0.4</v>
      </c>
      <c r="L4" s="69">
        <f>设置!D11</f>
        <v>0.6</v>
      </c>
      <c r="M4" s="61"/>
    </row>
    <row r="5" ht="16" customHeight="1" spans="1:14">
      <c r="A5" s="64">
        <v>1</v>
      </c>
      <c r="B5" s="75" t="str">
        <f>IF(设置!C16="","",设置!C16)</f>
        <v/>
      </c>
      <c r="C5" s="75" t="str">
        <f>IF(设置!D16="","",设置!D16)</f>
        <v/>
      </c>
      <c r="D5" s="66" t="str">
        <f>作业!S4</f>
        <v/>
      </c>
      <c r="E5" s="66" t="str">
        <f>出勤!AI6</f>
        <v/>
      </c>
      <c r="F5" s="66" t="str">
        <f>测试!I4</f>
        <v/>
      </c>
      <c r="G5" s="66" t="str">
        <f>实验!K4</f>
        <v/>
      </c>
      <c r="H5" s="66" t="str">
        <f>其它1!I4</f>
        <v/>
      </c>
      <c r="I5" s="66" t="str">
        <f>其它1!I4</f>
        <v/>
      </c>
      <c r="J5" s="66" t="str">
        <f>其它2!I4</f>
        <v/>
      </c>
      <c r="K5" s="76" t="str">
        <f>'综合成绩记录 (2)'!K5</f>
        <v/>
      </c>
      <c r="L5" s="77"/>
      <c r="M5" s="72" t="str">
        <f>IF(B5="","",ROUND(K5*$K$4+L5*$L$4,0))</f>
        <v/>
      </c>
      <c r="N5" s="73"/>
    </row>
    <row r="6" ht="16" customHeight="1" spans="1:14">
      <c r="A6" s="64">
        <v>2</v>
      </c>
      <c r="B6" s="75" t="str">
        <f>IF(设置!C17="","",设置!C17)</f>
        <v/>
      </c>
      <c r="C6" s="75" t="str">
        <f>IF(设置!D17="","",设置!D17)</f>
        <v/>
      </c>
      <c r="D6" s="66" t="str">
        <f>作业!S5</f>
        <v/>
      </c>
      <c r="E6" s="66" t="str">
        <f>出勤!AI7</f>
        <v/>
      </c>
      <c r="F6" s="66" t="str">
        <f>测试!I5</f>
        <v/>
      </c>
      <c r="G6" s="66" t="str">
        <f>实验!K5</f>
        <v/>
      </c>
      <c r="H6" s="66" t="str">
        <f>其它1!I5</f>
        <v/>
      </c>
      <c r="I6" s="66" t="str">
        <f>其它1!I5</f>
        <v/>
      </c>
      <c r="J6" s="66" t="str">
        <f>其它2!I5</f>
        <v/>
      </c>
      <c r="K6" s="76" t="str">
        <f>'综合成绩记录 (2)'!K6</f>
        <v/>
      </c>
      <c r="L6" s="77"/>
      <c r="M6" s="72" t="str">
        <f t="shared" ref="M6:M37" si="0">IF(B6="","",ROUND(K6*$K$4+L6*$L$4,0))</f>
        <v/>
      </c>
      <c r="N6" s="73"/>
    </row>
    <row r="7" ht="16" customHeight="1" spans="1:14">
      <c r="A7" s="64">
        <v>3</v>
      </c>
      <c r="B7" s="75" t="str">
        <f>IF(设置!C18="","",设置!C18)</f>
        <v/>
      </c>
      <c r="C7" s="75" t="str">
        <f>IF(设置!D18="","",设置!D18)</f>
        <v/>
      </c>
      <c r="D7" s="66" t="str">
        <f>作业!S6</f>
        <v/>
      </c>
      <c r="E7" s="66" t="str">
        <f>出勤!AI8</f>
        <v/>
      </c>
      <c r="F7" s="66" t="str">
        <f>测试!I6</f>
        <v/>
      </c>
      <c r="G7" s="66" t="str">
        <f>实验!K6</f>
        <v/>
      </c>
      <c r="H7" s="66" t="str">
        <f>其它1!I6</f>
        <v/>
      </c>
      <c r="I7" s="66" t="str">
        <f>其它1!I6</f>
        <v/>
      </c>
      <c r="J7" s="66" t="str">
        <f>其它2!I6</f>
        <v/>
      </c>
      <c r="K7" s="76" t="str">
        <f>'综合成绩记录 (2)'!K7</f>
        <v/>
      </c>
      <c r="L7" s="77"/>
      <c r="M7" s="72" t="str">
        <f t="shared" si="0"/>
        <v/>
      </c>
      <c r="N7" s="73"/>
    </row>
    <row r="8" ht="16" customHeight="1" spans="1:14">
      <c r="A8" s="64">
        <v>4</v>
      </c>
      <c r="B8" s="75" t="str">
        <f>IF(设置!C19="","",设置!C19)</f>
        <v/>
      </c>
      <c r="C8" s="75" t="str">
        <f>IF(设置!D19="","",设置!D19)</f>
        <v/>
      </c>
      <c r="D8" s="66" t="str">
        <f>作业!S7</f>
        <v/>
      </c>
      <c r="E8" s="66" t="str">
        <f>出勤!AI9</f>
        <v/>
      </c>
      <c r="F8" s="66" t="str">
        <f>测试!I7</f>
        <v/>
      </c>
      <c r="G8" s="66" t="str">
        <f>实验!K7</f>
        <v/>
      </c>
      <c r="H8" s="66" t="str">
        <f>其它1!I7</f>
        <v/>
      </c>
      <c r="I8" s="66" t="str">
        <f>其它1!I7</f>
        <v/>
      </c>
      <c r="J8" s="66" t="str">
        <f>其它2!I7</f>
        <v/>
      </c>
      <c r="K8" s="76" t="str">
        <f>'综合成绩记录 (2)'!K8</f>
        <v/>
      </c>
      <c r="L8" s="77"/>
      <c r="M8" s="72" t="str">
        <f t="shared" si="0"/>
        <v/>
      </c>
      <c r="N8" s="73"/>
    </row>
    <row r="9" ht="16" customHeight="1" spans="1:14">
      <c r="A9" s="64">
        <v>5</v>
      </c>
      <c r="B9" s="75" t="str">
        <f>IF(设置!C20="","",设置!C20)</f>
        <v/>
      </c>
      <c r="C9" s="75" t="str">
        <f>IF(设置!D20="","",设置!D20)</f>
        <v/>
      </c>
      <c r="D9" s="66" t="str">
        <f>作业!S8</f>
        <v/>
      </c>
      <c r="E9" s="66" t="str">
        <f>出勤!AI10</f>
        <v/>
      </c>
      <c r="F9" s="66" t="str">
        <f>测试!I8</f>
        <v/>
      </c>
      <c r="G9" s="66" t="str">
        <f>实验!K8</f>
        <v/>
      </c>
      <c r="H9" s="66" t="str">
        <f>其它1!I8</f>
        <v/>
      </c>
      <c r="I9" s="66" t="str">
        <f>其它1!I8</f>
        <v/>
      </c>
      <c r="J9" s="66" t="str">
        <f>其它2!I8</f>
        <v/>
      </c>
      <c r="K9" s="76" t="str">
        <f>'综合成绩记录 (2)'!K9</f>
        <v/>
      </c>
      <c r="L9" s="77"/>
      <c r="M9" s="72" t="str">
        <f t="shared" si="0"/>
        <v/>
      </c>
      <c r="N9" s="73"/>
    </row>
    <row r="10" ht="16" customHeight="1" spans="1:14">
      <c r="A10" s="64">
        <v>6</v>
      </c>
      <c r="B10" s="75" t="str">
        <f>IF(设置!C21="","",设置!C21)</f>
        <v/>
      </c>
      <c r="C10" s="75" t="str">
        <f>IF(设置!D21="","",设置!D21)</f>
        <v/>
      </c>
      <c r="D10" s="66" t="str">
        <f>作业!S9</f>
        <v/>
      </c>
      <c r="E10" s="66" t="str">
        <f>出勤!AI11</f>
        <v/>
      </c>
      <c r="F10" s="66" t="str">
        <f>测试!I9</f>
        <v/>
      </c>
      <c r="G10" s="66" t="str">
        <f>实验!K9</f>
        <v/>
      </c>
      <c r="H10" s="66" t="str">
        <f>其它1!I9</f>
        <v/>
      </c>
      <c r="I10" s="66" t="str">
        <f>其它1!I9</f>
        <v/>
      </c>
      <c r="J10" s="66" t="str">
        <f>其它2!I9</f>
        <v/>
      </c>
      <c r="K10" s="76" t="str">
        <f>'综合成绩记录 (2)'!K10</f>
        <v/>
      </c>
      <c r="L10" s="77"/>
      <c r="M10" s="72" t="str">
        <f t="shared" si="0"/>
        <v/>
      </c>
      <c r="N10" s="73"/>
    </row>
    <row r="11" ht="16" customHeight="1" spans="1:14">
      <c r="A11" s="64">
        <v>7</v>
      </c>
      <c r="B11" s="75" t="str">
        <f>IF(设置!C22="","",设置!C22)</f>
        <v/>
      </c>
      <c r="C11" s="75" t="str">
        <f>IF(设置!D22="","",设置!D22)</f>
        <v/>
      </c>
      <c r="D11" s="66" t="str">
        <f>作业!S10</f>
        <v/>
      </c>
      <c r="E11" s="66" t="str">
        <f>出勤!AI12</f>
        <v/>
      </c>
      <c r="F11" s="66" t="str">
        <f>测试!I10</f>
        <v/>
      </c>
      <c r="G11" s="66" t="str">
        <f>实验!K10</f>
        <v/>
      </c>
      <c r="H11" s="66" t="str">
        <f>其它1!I10</f>
        <v/>
      </c>
      <c r="I11" s="66" t="str">
        <f>其它1!I10</f>
        <v/>
      </c>
      <c r="J11" s="66" t="str">
        <f>其它2!I10</f>
        <v/>
      </c>
      <c r="K11" s="76" t="str">
        <f>'综合成绩记录 (2)'!K11</f>
        <v/>
      </c>
      <c r="L11" s="77"/>
      <c r="M11" s="72" t="str">
        <f t="shared" si="0"/>
        <v/>
      </c>
      <c r="N11" s="73"/>
    </row>
    <row r="12" ht="16" customHeight="1" spans="1:14">
      <c r="A12" s="64">
        <v>8</v>
      </c>
      <c r="B12" s="75" t="str">
        <f>IF(设置!C23="","",设置!C23)</f>
        <v/>
      </c>
      <c r="C12" s="75" t="str">
        <f>IF(设置!D23="","",设置!D23)</f>
        <v/>
      </c>
      <c r="D12" s="66" t="str">
        <f>作业!S11</f>
        <v/>
      </c>
      <c r="E12" s="66" t="str">
        <f>出勤!AI13</f>
        <v/>
      </c>
      <c r="F12" s="66" t="str">
        <f>测试!I11</f>
        <v/>
      </c>
      <c r="G12" s="66" t="str">
        <f>实验!K11</f>
        <v/>
      </c>
      <c r="H12" s="66" t="str">
        <f>其它1!I11</f>
        <v/>
      </c>
      <c r="I12" s="66" t="str">
        <f>其它1!I11</f>
        <v/>
      </c>
      <c r="J12" s="66" t="str">
        <f>其它2!I11</f>
        <v/>
      </c>
      <c r="K12" s="76" t="str">
        <f>'综合成绩记录 (2)'!K12</f>
        <v/>
      </c>
      <c r="L12" s="77"/>
      <c r="M12" s="72" t="str">
        <f t="shared" si="0"/>
        <v/>
      </c>
      <c r="N12" s="73"/>
    </row>
    <row r="13" ht="16" customHeight="1" spans="1:14">
      <c r="A13" s="64">
        <v>9</v>
      </c>
      <c r="B13" s="75" t="str">
        <f>IF(设置!C24="","",设置!C24)</f>
        <v/>
      </c>
      <c r="C13" s="75" t="str">
        <f>IF(设置!D24="","",设置!D24)</f>
        <v/>
      </c>
      <c r="D13" s="66" t="str">
        <f>作业!S12</f>
        <v/>
      </c>
      <c r="E13" s="66" t="str">
        <f>出勤!AI14</f>
        <v/>
      </c>
      <c r="F13" s="66" t="str">
        <f>测试!I12</f>
        <v/>
      </c>
      <c r="G13" s="66" t="str">
        <f>实验!K12</f>
        <v/>
      </c>
      <c r="H13" s="66" t="str">
        <f>其它1!I12</f>
        <v/>
      </c>
      <c r="I13" s="66" t="str">
        <f>其它1!I12</f>
        <v/>
      </c>
      <c r="J13" s="66" t="str">
        <f>其它2!I12</f>
        <v/>
      </c>
      <c r="K13" s="76" t="str">
        <f>'综合成绩记录 (2)'!K13</f>
        <v/>
      </c>
      <c r="L13" s="77"/>
      <c r="M13" s="72" t="str">
        <f t="shared" si="0"/>
        <v/>
      </c>
      <c r="N13" s="73"/>
    </row>
    <row r="14" ht="16" customHeight="1" spans="1:14">
      <c r="A14" s="64">
        <v>10</v>
      </c>
      <c r="B14" s="75" t="str">
        <f>IF(设置!C25="","",设置!C25)</f>
        <v/>
      </c>
      <c r="C14" s="75" t="str">
        <f>IF(设置!D25="","",设置!D25)</f>
        <v/>
      </c>
      <c r="D14" s="66" t="str">
        <f>作业!S13</f>
        <v/>
      </c>
      <c r="E14" s="66" t="str">
        <f>出勤!AI15</f>
        <v/>
      </c>
      <c r="F14" s="66" t="str">
        <f>测试!I13</f>
        <v/>
      </c>
      <c r="G14" s="66" t="str">
        <f>实验!K13</f>
        <v/>
      </c>
      <c r="H14" s="66" t="str">
        <f>其它1!I13</f>
        <v/>
      </c>
      <c r="I14" s="66" t="str">
        <f>其它1!I13</f>
        <v/>
      </c>
      <c r="J14" s="66" t="str">
        <f>其它2!I13</f>
        <v/>
      </c>
      <c r="K14" s="76" t="str">
        <f>'综合成绩记录 (2)'!K14</f>
        <v/>
      </c>
      <c r="L14" s="77"/>
      <c r="M14" s="72" t="str">
        <f t="shared" si="0"/>
        <v/>
      </c>
      <c r="N14" s="73"/>
    </row>
    <row r="15" ht="16" customHeight="1" spans="1:14">
      <c r="A15" s="64">
        <v>11</v>
      </c>
      <c r="B15" s="75" t="str">
        <f>IF(设置!C26="","",设置!C26)</f>
        <v/>
      </c>
      <c r="C15" s="75" t="str">
        <f>IF(设置!D26="","",设置!D26)</f>
        <v/>
      </c>
      <c r="D15" s="66" t="str">
        <f>作业!S14</f>
        <v/>
      </c>
      <c r="E15" s="66" t="str">
        <f>出勤!AI16</f>
        <v/>
      </c>
      <c r="F15" s="66" t="str">
        <f>测试!I14</f>
        <v/>
      </c>
      <c r="G15" s="66" t="str">
        <f>实验!K14</f>
        <v/>
      </c>
      <c r="H15" s="66" t="str">
        <f>其它1!I14</f>
        <v/>
      </c>
      <c r="I15" s="66" t="str">
        <f>其它1!I14</f>
        <v/>
      </c>
      <c r="J15" s="66" t="str">
        <f>其它2!I14</f>
        <v/>
      </c>
      <c r="K15" s="76" t="str">
        <f>'综合成绩记录 (2)'!K15</f>
        <v/>
      </c>
      <c r="L15" s="77"/>
      <c r="M15" s="72" t="str">
        <f t="shared" si="0"/>
        <v/>
      </c>
      <c r="N15" s="73"/>
    </row>
    <row r="16" ht="16" customHeight="1" spans="1:14">
      <c r="A16" s="64">
        <v>12</v>
      </c>
      <c r="B16" s="75" t="str">
        <f>IF(设置!C27="","",设置!C27)</f>
        <v/>
      </c>
      <c r="C16" s="75" t="str">
        <f>IF(设置!D27="","",设置!D27)</f>
        <v/>
      </c>
      <c r="D16" s="66" t="str">
        <f>作业!S15</f>
        <v/>
      </c>
      <c r="E16" s="66" t="str">
        <f>出勤!AI17</f>
        <v/>
      </c>
      <c r="F16" s="66" t="str">
        <f>测试!I15</f>
        <v/>
      </c>
      <c r="G16" s="66" t="str">
        <f>实验!K15</f>
        <v/>
      </c>
      <c r="H16" s="66" t="str">
        <f>其它1!I15</f>
        <v/>
      </c>
      <c r="I16" s="66" t="str">
        <f>其它1!I15</f>
        <v/>
      </c>
      <c r="J16" s="66" t="str">
        <f>其它2!I15</f>
        <v/>
      </c>
      <c r="K16" s="76" t="str">
        <f>'综合成绩记录 (2)'!K16</f>
        <v/>
      </c>
      <c r="L16" s="77"/>
      <c r="M16" s="72" t="str">
        <f t="shared" si="0"/>
        <v/>
      </c>
      <c r="N16" s="73"/>
    </row>
    <row r="17" ht="16" customHeight="1" spans="1:14">
      <c r="A17" s="64">
        <v>13</v>
      </c>
      <c r="B17" s="75" t="str">
        <f>IF(设置!C28="","",设置!C28)</f>
        <v/>
      </c>
      <c r="C17" s="75" t="str">
        <f>IF(设置!D28="","",设置!D28)</f>
        <v/>
      </c>
      <c r="D17" s="66" t="str">
        <f>作业!S16</f>
        <v/>
      </c>
      <c r="E17" s="66" t="str">
        <f>出勤!AI18</f>
        <v/>
      </c>
      <c r="F17" s="66" t="str">
        <f>测试!I16</f>
        <v/>
      </c>
      <c r="G17" s="66" t="str">
        <f>实验!K16</f>
        <v/>
      </c>
      <c r="H17" s="66" t="str">
        <f>其它1!I16</f>
        <v/>
      </c>
      <c r="I17" s="66" t="str">
        <f>其它1!I16</f>
        <v/>
      </c>
      <c r="J17" s="66" t="str">
        <f>其它2!I16</f>
        <v/>
      </c>
      <c r="K17" s="76" t="str">
        <f>'综合成绩记录 (2)'!K17</f>
        <v/>
      </c>
      <c r="L17" s="77"/>
      <c r="M17" s="72" t="str">
        <f t="shared" si="0"/>
        <v/>
      </c>
      <c r="N17" s="73"/>
    </row>
    <row r="18" ht="16" customHeight="1" spans="1:14">
      <c r="A18" s="64">
        <v>14</v>
      </c>
      <c r="B18" s="75" t="str">
        <f>IF(设置!C29="","",设置!C29)</f>
        <v/>
      </c>
      <c r="C18" s="75" t="str">
        <f>IF(设置!D29="","",设置!D29)</f>
        <v/>
      </c>
      <c r="D18" s="66" t="str">
        <f>作业!S17</f>
        <v/>
      </c>
      <c r="E18" s="66" t="str">
        <f>出勤!AI19</f>
        <v/>
      </c>
      <c r="F18" s="66" t="str">
        <f>测试!I17</f>
        <v/>
      </c>
      <c r="G18" s="66" t="str">
        <f>实验!K17</f>
        <v/>
      </c>
      <c r="H18" s="66" t="str">
        <f>其它1!I17</f>
        <v/>
      </c>
      <c r="I18" s="66" t="str">
        <f>其它1!I17</f>
        <v/>
      </c>
      <c r="J18" s="66" t="str">
        <f>其它2!I17</f>
        <v/>
      </c>
      <c r="K18" s="76" t="str">
        <f>'综合成绩记录 (2)'!K18</f>
        <v/>
      </c>
      <c r="L18" s="77"/>
      <c r="M18" s="72" t="str">
        <f t="shared" si="0"/>
        <v/>
      </c>
      <c r="N18" s="73"/>
    </row>
    <row r="19" ht="16" customHeight="1" spans="1:14">
      <c r="A19" s="64">
        <v>15</v>
      </c>
      <c r="B19" s="75" t="str">
        <f>IF(设置!C30="","",设置!C30)</f>
        <v/>
      </c>
      <c r="C19" s="75" t="str">
        <f>IF(设置!D30="","",设置!D30)</f>
        <v/>
      </c>
      <c r="D19" s="66" t="str">
        <f>作业!S18</f>
        <v/>
      </c>
      <c r="E19" s="66" t="str">
        <f>出勤!AI20</f>
        <v/>
      </c>
      <c r="F19" s="66" t="str">
        <f>测试!I18</f>
        <v/>
      </c>
      <c r="G19" s="66" t="str">
        <f>实验!K18</f>
        <v/>
      </c>
      <c r="H19" s="66" t="str">
        <f>其它1!I18</f>
        <v/>
      </c>
      <c r="I19" s="66" t="str">
        <f>其它1!I18</f>
        <v/>
      </c>
      <c r="J19" s="66" t="str">
        <f>其它2!I18</f>
        <v/>
      </c>
      <c r="K19" s="76" t="str">
        <f>'综合成绩记录 (2)'!K19</f>
        <v/>
      </c>
      <c r="L19" s="77"/>
      <c r="M19" s="72" t="str">
        <f t="shared" si="0"/>
        <v/>
      </c>
      <c r="N19" s="73"/>
    </row>
    <row r="20" ht="16" customHeight="1" spans="1:14">
      <c r="A20" s="64">
        <v>16</v>
      </c>
      <c r="B20" s="75" t="str">
        <f>IF(设置!C31="","",设置!C31)</f>
        <v/>
      </c>
      <c r="C20" s="75" t="str">
        <f>IF(设置!D31="","",设置!D31)</f>
        <v/>
      </c>
      <c r="D20" s="66" t="str">
        <f>作业!S19</f>
        <v/>
      </c>
      <c r="E20" s="66" t="str">
        <f>出勤!AI21</f>
        <v/>
      </c>
      <c r="F20" s="66" t="str">
        <f>测试!I19</f>
        <v/>
      </c>
      <c r="G20" s="66" t="str">
        <f>实验!K19</f>
        <v/>
      </c>
      <c r="H20" s="66" t="str">
        <f>其它1!I19</f>
        <v/>
      </c>
      <c r="I20" s="66" t="str">
        <f>其它1!I19</f>
        <v/>
      </c>
      <c r="J20" s="66" t="str">
        <f>其它2!I19</f>
        <v/>
      </c>
      <c r="K20" s="76" t="str">
        <f>'综合成绩记录 (2)'!K20</f>
        <v/>
      </c>
      <c r="L20" s="77"/>
      <c r="M20" s="72" t="str">
        <f t="shared" si="0"/>
        <v/>
      </c>
      <c r="N20" s="73"/>
    </row>
    <row r="21" ht="16" customHeight="1" spans="1:14">
      <c r="A21" s="64">
        <v>17</v>
      </c>
      <c r="B21" s="75" t="str">
        <f>IF(设置!C32="","",设置!C32)</f>
        <v/>
      </c>
      <c r="C21" s="75" t="str">
        <f>IF(设置!D32="","",设置!D32)</f>
        <v/>
      </c>
      <c r="D21" s="66" t="str">
        <f>作业!S20</f>
        <v/>
      </c>
      <c r="E21" s="66" t="str">
        <f>出勤!AI22</f>
        <v/>
      </c>
      <c r="F21" s="66" t="str">
        <f>测试!I20</f>
        <v/>
      </c>
      <c r="G21" s="66" t="str">
        <f>实验!K20</f>
        <v/>
      </c>
      <c r="H21" s="66" t="str">
        <f>其它1!I20</f>
        <v/>
      </c>
      <c r="I21" s="66" t="str">
        <f>其它1!I20</f>
        <v/>
      </c>
      <c r="J21" s="66" t="str">
        <f>其它2!I20</f>
        <v/>
      </c>
      <c r="K21" s="76" t="str">
        <f>'综合成绩记录 (2)'!K21</f>
        <v/>
      </c>
      <c r="L21" s="77"/>
      <c r="M21" s="72" t="str">
        <f t="shared" si="0"/>
        <v/>
      </c>
      <c r="N21" s="73"/>
    </row>
    <row r="22" ht="16" customHeight="1" spans="1:14">
      <c r="A22" s="64">
        <v>18</v>
      </c>
      <c r="B22" s="75" t="str">
        <f>IF(设置!C33="","",设置!C33)</f>
        <v/>
      </c>
      <c r="C22" s="75" t="str">
        <f>IF(设置!D33="","",设置!D33)</f>
        <v/>
      </c>
      <c r="D22" s="66" t="str">
        <f>作业!S21</f>
        <v/>
      </c>
      <c r="E22" s="66" t="str">
        <f>出勤!AI23</f>
        <v/>
      </c>
      <c r="F22" s="66" t="str">
        <f>测试!I21</f>
        <v/>
      </c>
      <c r="G22" s="66" t="str">
        <f>实验!K21</f>
        <v/>
      </c>
      <c r="H22" s="66" t="str">
        <f>其它1!I21</f>
        <v/>
      </c>
      <c r="I22" s="66" t="str">
        <f>其它1!I21</f>
        <v/>
      </c>
      <c r="J22" s="66" t="str">
        <f>其它2!I21</f>
        <v/>
      </c>
      <c r="K22" s="76" t="str">
        <f>'综合成绩记录 (2)'!K22</f>
        <v/>
      </c>
      <c r="L22" s="77"/>
      <c r="M22" s="72" t="str">
        <f t="shared" si="0"/>
        <v/>
      </c>
      <c r="N22" s="73"/>
    </row>
    <row r="23" ht="16" customHeight="1" spans="1:14">
      <c r="A23" s="64">
        <v>19</v>
      </c>
      <c r="B23" s="75" t="str">
        <f>IF(设置!C34="","",设置!C34)</f>
        <v/>
      </c>
      <c r="C23" s="75" t="str">
        <f>IF(设置!D34="","",设置!D34)</f>
        <v/>
      </c>
      <c r="D23" s="66" t="str">
        <f>作业!S22</f>
        <v/>
      </c>
      <c r="E23" s="66" t="str">
        <f>出勤!AI24</f>
        <v/>
      </c>
      <c r="F23" s="66" t="str">
        <f>测试!I22</f>
        <v/>
      </c>
      <c r="G23" s="66" t="str">
        <f>实验!K22</f>
        <v/>
      </c>
      <c r="H23" s="66" t="str">
        <f>其它1!I22</f>
        <v/>
      </c>
      <c r="I23" s="66" t="str">
        <f>其它1!I22</f>
        <v/>
      </c>
      <c r="J23" s="66" t="str">
        <f>其它2!I22</f>
        <v/>
      </c>
      <c r="K23" s="76" t="str">
        <f>'综合成绩记录 (2)'!K23</f>
        <v/>
      </c>
      <c r="L23" s="77"/>
      <c r="M23" s="72" t="str">
        <f t="shared" si="0"/>
        <v/>
      </c>
      <c r="N23" s="73"/>
    </row>
    <row r="24" ht="16" customHeight="1" spans="1:14">
      <c r="A24" s="64">
        <v>20</v>
      </c>
      <c r="B24" s="75" t="str">
        <f>IF(设置!C35="","",设置!C35)</f>
        <v/>
      </c>
      <c r="C24" s="75" t="str">
        <f>IF(设置!D35="","",设置!D35)</f>
        <v/>
      </c>
      <c r="D24" s="66" t="str">
        <f>作业!S23</f>
        <v/>
      </c>
      <c r="E24" s="66" t="str">
        <f>出勤!AI25</f>
        <v/>
      </c>
      <c r="F24" s="66" t="str">
        <f>测试!I23</f>
        <v/>
      </c>
      <c r="G24" s="66" t="str">
        <f>实验!K23</f>
        <v/>
      </c>
      <c r="H24" s="66" t="str">
        <f>其它1!I23</f>
        <v/>
      </c>
      <c r="I24" s="66" t="str">
        <f>其它1!I23</f>
        <v/>
      </c>
      <c r="J24" s="66" t="str">
        <f>其它2!I23</f>
        <v/>
      </c>
      <c r="K24" s="76" t="str">
        <f>'综合成绩记录 (2)'!K24</f>
        <v/>
      </c>
      <c r="L24" s="77"/>
      <c r="M24" s="72" t="str">
        <f t="shared" si="0"/>
        <v/>
      </c>
      <c r="N24" s="73"/>
    </row>
    <row r="25" ht="16" customHeight="1" spans="1:14">
      <c r="A25" s="64">
        <v>21</v>
      </c>
      <c r="B25" s="75" t="str">
        <f>IF(设置!C36="","",设置!C36)</f>
        <v/>
      </c>
      <c r="C25" s="75" t="str">
        <f>IF(设置!D36="","",设置!D36)</f>
        <v/>
      </c>
      <c r="D25" s="66" t="str">
        <f>作业!S24</f>
        <v/>
      </c>
      <c r="E25" s="66" t="str">
        <f>出勤!AI26</f>
        <v/>
      </c>
      <c r="F25" s="66" t="str">
        <f>测试!I24</f>
        <v/>
      </c>
      <c r="G25" s="66" t="str">
        <f>实验!K24</f>
        <v/>
      </c>
      <c r="H25" s="66" t="str">
        <f>其它1!I24</f>
        <v/>
      </c>
      <c r="I25" s="66" t="str">
        <f>其它1!I24</f>
        <v/>
      </c>
      <c r="J25" s="66" t="str">
        <f>其它2!I24</f>
        <v/>
      </c>
      <c r="K25" s="76" t="str">
        <f>'综合成绩记录 (2)'!K25</f>
        <v/>
      </c>
      <c r="L25" s="77"/>
      <c r="M25" s="72" t="str">
        <f t="shared" si="0"/>
        <v/>
      </c>
      <c r="N25" s="73"/>
    </row>
    <row r="26" ht="16" customHeight="1" spans="1:14">
      <c r="A26" s="64">
        <v>22</v>
      </c>
      <c r="B26" s="75" t="str">
        <f>IF(设置!C37="","",设置!C37)</f>
        <v/>
      </c>
      <c r="C26" s="75" t="str">
        <f>IF(设置!D37="","",设置!D37)</f>
        <v/>
      </c>
      <c r="D26" s="66" t="str">
        <f>作业!S25</f>
        <v/>
      </c>
      <c r="E26" s="66" t="str">
        <f>出勤!AI27</f>
        <v/>
      </c>
      <c r="F26" s="66" t="str">
        <f>测试!I25</f>
        <v/>
      </c>
      <c r="G26" s="66" t="str">
        <f>实验!K25</f>
        <v/>
      </c>
      <c r="H26" s="66" t="str">
        <f>其它1!I25</f>
        <v/>
      </c>
      <c r="I26" s="66" t="str">
        <f>其它1!I25</f>
        <v/>
      </c>
      <c r="J26" s="66" t="str">
        <f>其它2!I25</f>
        <v/>
      </c>
      <c r="K26" s="76" t="str">
        <f>'综合成绩记录 (2)'!K26</f>
        <v/>
      </c>
      <c r="L26" s="77"/>
      <c r="M26" s="72" t="str">
        <f t="shared" si="0"/>
        <v/>
      </c>
      <c r="N26" s="73"/>
    </row>
    <row r="27" ht="16" customHeight="1" spans="1:14">
      <c r="A27" s="64">
        <v>23</v>
      </c>
      <c r="B27" s="75" t="str">
        <f>IF(设置!C38="","",设置!C38)</f>
        <v/>
      </c>
      <c r="C27" s="75" t="str">
        <f>IF(设置!D38="","",设置!D38)</f>
        <v/>
      </c>
      <c r="D27" s="66" t="str">
        <f>作业!S26</f>
        <v/>
      </c>
      <c r="E27" s="66" t="str">
        <f>出勤!AI28</f>
        <v/>
      </c>
      <c r="F27" s="66" t="str">
        <f>测试!I26</f>
        <v/>
      </c>
      <c r="G27" s="66" t="str">
        <f>实验!K26</f>
        <v/>
      </c>
      <c r="H27" s="66" t="str">
        <f>其它1!I26</f>
        <v/>
      </c>
      <c r="I27" s="66" t="str">
        <f>其它1!I26</f>
        <v/>
      </c>
      <c r="J27" s="66" t="str">
        <f>其它2!I26</f>
        <v/>
      </c>
      <c r="K27" s="76" t="str">
        <f>'综合成绩记录 (2)'!K27</f>
        <v/>
      </c>
      <c r="L27" s="77"/>
      <c r="M27" s="72" t="str">
        <f t="shared" si="0"/>
        <v/>
      </c>
      <c r="N27" s="73"/>
    </row>
    <row r="28" ht="16" customHeight="1" spans="1:14">
      <c r="A28" s="64">
        <v>24</v>
      </c>
      <c r="B28" s="75" t="str">
        <f>IF(设置!C39="","",设置!C39)</f>
        <v/>
      </c>
      <c r="C28" s="75" t="str">
        <f>IF(设置!D39="","",设置!D39)</f>
        <v/>
      </c>
      <c r="D28" s="66" t="str">
        <f>作业!S27</f>
        <v/>
      </c>
      <c r="E28" s="66" t="str">
        <f>出勤!AI29</f>
        <v/>
      </c>
      <c r="F28" s="66" t="str">
        <f>测试!I27</f>
        <v/>
      </c>
      <c r="G28" s="66" t="str">
        <f>实验!K27</f>
        <v/>
      </c>
      <c r="H28" s="66" t="str">
        <f>其它1!I27</f>
        <v/>
      </c>
      <c r="I28" s="66" t="str">
        <f>其它1!I27</f>
        <v/>
      </c>
      <c r="J28" s="66" t="str">
        <f>其它2!I27</f>
        <v/>
      </c>
      <c r="K28" s="76" t="str">
        <f>'综合成绩记录 (2)'!K28</f>
        <v/>
      </c>
      <c r="L28" s="77"/>
      <c r="M28" s="72" t="str">
        <f t="shared" si="0"/>
        <v/>
      </c>
      <c r="N28" s="73"/>
    </row>
    <row r="29" ht="16" customHeight="1" spans="1:14">
      <c r="A29" s="64">
        <v>25</v>
      </c>
      <c r="B29" s="75" t="str">
        <f>IF(设置!C40="","",设置!C40)</f>
        <v/>
      </c>
      <c r="C29" s="75" t="str">
        <f>IF(设置!D40="","",设置!D40)</f>
        <v/>
      </c>
      <c r="D29" s="66" t="str">
        <f>作业!S28</f>
        <v/>
      </c>
      <c r="E29" s="66" t="str">
        <f>出勤!AI30</f>
        <v/>
      </c>
      <c r="F29" s="66" t="str">
        <f>测试!I28</f>
        <v/>
      </c>
      <c r="G29" s="66" t="str">
        <f>实验!K28</f>
        <v/>
      </c>
      <c r="H29" s="66" t="str">
        <f>其它1!I28</f>
        <v/>
      </c>
      <c r="I29" s="66" t="str">
        <f>其它1!I28</f>
        <v/>
      </c>
      <c r="J29" s="66" t="str">
        <f>其它2!I28</f>
        <v/>
      </c>
      <c r="K29" s="76" t="str">
        <f>'综合成绩记录 (2)'!K29</f>
        <v/>
      </c>
      <c r="L29" s="77"/>
      <c r="M29" s="72" t="str">
        <f t="shared" si="0"/>
        <v/>
      </c>
      <c r="N29" s="73"/>
    </row>
    <row r="30" ht="16" customHeight="1" spans="1:14">
      <c r="A30" s="64">
        <v>26</v>
      </c>
      <c r="B30" s="75" t="str">
        <f>IF(设置!C41="","",设置!C41)</f>
        <v/>
      </c>
      <c r="C30" s="75" t="str">
        <f>IF(设置!D41="","",设置!D41)</f>
        <v/>
      </c>
      <c r="D30" s="66" t="str">
        <f>作业!S29</f>
        <v/>
      </c>
      <c r="E30" s="66" t="str">
        <f>出勤!AI31</f>
        <v/>
      </c>
      <c r="F30" s="66" t="str">
        <f>测试!I29</f>
        <v/>
      </c>
      <c r="G30" s="66" t="str">
        <f>实验!K29</f>
        <v/>
      </c>
      <c r="H30" s="66" t="str">
        <f>其它1!I29</f>
        <v/>
      </c>
      <c r="I30" s="66" t="str">
        <f>其它1!I29</f>
        <v/>
      </c>
      <c r="J30" s="66" t="str">
        <f>其它2!I29</f>
        <v/>
      </c>
      <c r="K30" s="76" t="str">
        <f>'综合成绩记录 (2)'!K30</f>
        <v/>
      </c>
      <c r="L30" s="77"/>
      <c r="M30" s="72" t="str">
        <f t="shared" si="0"/>
        <v/>
      </c>
      <c r="N30" s="73"/>
    </row>
    <row r="31" ht="16" customHeight="1" spans="1:14">
      <c r="A31" s="64">
        <v>27</v>
      </c>
      <c r="B31" s="75" t="str">
        <f>IF(设置!C42="","",设置!C42)</f>
        <v/>
      </c>
      <c r="C31" s="75" t="str">
        <f>IF(设置!D42="","",设置!D42)</f>
        <v/>
      </c>
      <c r="D31" s="66" t="str">
        <f>作业!S30</f>
        <v/>
      </c>
      <c r="E31" s="66" t="str">
        <f>出勤!AI32</f>
        <v/>
      </c>
      <c r="F31" s="66" t="str">
        <f>测试!I30</f>
        <v/>
      </c>
      <c r="G31" s="66" t="str">
        <f>实验!K30</f>
        <v/>
      </c>
      <c r="H31" s="66" t="str">
        <f>其它1!I30</f>
        <v/>
      </c>
      <c r="I31" s="66" t="str">
        <f>其它1!I30</f>
        <v/>
      </c>
      <c r="J31" s="66" t="str">
        <f>其它2!I30</f>
        <v/>
      </c>
      <c r="K31" s="76" t="str">
        <f>'综合成绩记录 (2)'!K31</f>
        <v/>
      </c>
      <c r="L31" s="77"/>
      <c r="M31" s="72" t="str">
        <f t="shared" si="0"/>
        <v/>
      </c>
      <c r="N31" s="73"/>
    </row>
    <row r="32" ht="16" customHeight="1" spans="1:14">
      <c r="A32" s="64">
        <v>28</v>
      </c>
      <c r="B32" s="75" t="str">
        <f>IF(设置!C43="","",设置!C43)</f>
        <v/>
      </c>
      <c r="C32" s="75" t="str">
        <f>IF(设置!D43="","",设置!D43)</f>
        <v/>
      </c>
      <c r="D32" s="66" t="str">
        <f>作业!S31</f>
        <v/>
      </c>
      <c r="E32" s="66" t="str">
        <f>出勤!AI33</f>
        <v/>
      </c>
      <c r="F32" s="66" t="str">
        <f>测试!I31</f>
        <v/>
      </c>
      <c r="G32" s="66" t="str">
        <f>实验!K31</f>
        <v/>
      </c>
      <c r="H32" s="66" t="str">
        <f>其它1!I31</f>
        <v/>
      </c>
      <c r="I32" s="66" t="str">
        <f>其它1!I31</f>
        <v/>
      </c>
      <c r="J32" s="66" t="str">
        <f>其它2!I31</f>
        <v/>
      </c>
      <c r="K32" s="76" t="str">
        <f>'综合成绩记录 (2)'!K32</f>
        <v/>
      </c>
      <c r="L32" s="77"/>
      <c r="M32" s="72" t="str">
        <f t="shared" si="0"/>
        <v/>
      </c>
      <c r="N32" s="73"/>
    </row>
    <row r="33" ht="16" customHeight="1" spans="1:14">
      <c r="A33" s="64">
        <v>29</v>
      </c>
      <c r="B33" s="75" t="str">
        <f>IF(设置!C44="","",设置!C44)</f>
        <v/>
      </c>
      <c r="C33" s="75" t="str">
        <f>IF(设置!D44="","",设置!D44)</f>
        <v/>
      </c>
      <c r="D33" s="66" t="str">
        <f>作业!S32</f>
        <v/>
      </c>
      <c r="E33" s="66" t="str">
        <f>出勤!AI34</f>
        <v/>
      </c>
      <c r="F33" s="66" t="str">
        <f>测试!I32</f>
        <v/>
      </c>
      <c r="G33" s="66" t="str">
        <f>实验!K32</f>
        <v/>
      </c>
      <c r="H33" s="66" t="str">
        <f>其它1!I32</f>
        <v/>
      </c>
      <c r="I33" s="66" t="str">
        <f>其它1!I32</f>
        <v/>
      </c>
      <c r="J33" s="66" t="str">
        <f>其它2!I32</f>
        <v/>
      </c>
      <c r="K33" s="76" t="str">
        <f>'综合成绩记录 (2)'!K33</f>
        <v/>
      </c>
      <c r="L33" s="77"/>
      <c r="M33" s="72" t="str">
        <f t="shared" si="0"/>
        <v/>
      </c>
      <c r="N33" s="73"/>
    </row>
    <row r="34" ht="16" customHeight="1" spans="1:14">
      <c r="A34" s="64">
        <v>30</v>
      </c>
      <c r="B34" s="75" t="str">
        <f>IF(设置!C45="","",设置!C45)</f>
        <v/>
      </c>
      <c r="C34" s="75" t="str">
        <f>IF(设置!D45="","",设置!D45)</f>
        <v/>
      </c>
      <c r="D34" s="66" t="str">
        <f>作业!S33</f>
        <v/>
      </c>
      <c r="E34" s="66" t="str">
        <f>出勤!AI35</f>
        <v/>
      </c>
      <c r="F34" s="66" t="str">
        <f>测试!I33</f>
        <v/>
      </c>
      <c r="G34" s="66" t="str">
        <f>实验!K33</f>
        <v/>
      </c>
      <c r="H34" s="66" t="str">
        <f>其它1!I33</f>
        <v/>
      </c>
      <c r="I34" s="66" t="str">
        <f>其它1!I33</f>
        <v/>
      </c>
      <c r="J34" s="66" t="str">
        <f>其它2!I33</f>
        <v/>
      </c>
      <c r="K34" s="76" t="str">
        <f>'综合成绩记录 (2)'!K34</f>
        <v/>
      </c>
      <c r="L34" s="77"/>
      <c r="M34" s="72" t="str">
        <f t="shared" si="0"/>
        <v/>
      </c>
      <c r="N34" s="73"/>
    </row>
    <row r="35" ht="16" customHeight="1" spans="1:14">
      <c r="A35" s="64">
        <v>31</v>
      </c>
      <c r="B35" s="75" t="str">
        <f>IF(设置!C46="","",设置!C46)</f>
        <v/>
      </c>
      <c r="C35" s="75" t="str">
        <f>IF(设置!D46="","",设置!D46)</f>
        <v/>
      </c>
      <c r="D35" s="66" t="str">
        <f>作业!S34</f>
        <v/>
      </c>
      <c r="E35" s="66" t="str">
        <f>出勤!AI36</f>
        <v/>
      </c>
      <c r="F35" s="66" t="str">
        <f>测试!R4</f>
        <v/>
      </c>
      <c r="G35" s="66" t="str">
        <f>实验!V4</f>
        <v/>
      </c>
      <c r="H35" s="66" t="str">
        <f>其它1!R4</f>
        <v/>
      </c>
      <c r="I35" s="66" t="str">
        <f>其它1!R4</f>
        <v/>
      </c>
      <c r="J35" s="66" t="str">
        <f>其它2!R4</f>
        <v/>
      </c>
      <c r="K35" s="76" t="str">
        <f>'综合成绩记录 (2)'!K35</f>
        <v/>
      </c>
      <c r="L35" s="77"/>
      <c r="M35" s="72" t="str">
        <f t="shared" si="0"/>
        <v/>
      </c>
      <c r="N35" s="73"/>
    </row>
    <row r="36" ht="16" customHeight="1" spans="1:14">
      <c r="A36" s="64">
        <v>32</v>
      </c>
      <c r="B36" s="75" t="str">
        <f>IF(设置!C47="","",设置!C47)</f>
        <v/>
      </c>
      <c r="C36" s="75" t="str">
        <f>IF(设置!D47="","",设置!D47)</f>
        <v/>
      </c>
      <c r="D36" s="66" t="str">
        <f>作业!S35</f>
        <v/>
      </c>
      <c r="E36" s="66" t="str">
        <f>出勤!AI37</f>
        <v/>
      </c>
      <c r="F36" s="66" t="str">
        <f>测试!R5</f>
        <v/>
      </c>
      <c r="G36" s="66" t="str">
        <f>实验!V5</f>
        <v/>
      </c>
      <c r="H36" s="66" t="str">
        <f>其它1!R5</f>
        <v/>
      </c>
      <c r="I36" s="66" t="str">
        <f>其它1!R5</f>
        <v/>
      </c>
      <c r="J36" s="66" t="str">
        <f>其它2!R5</f>
        <v/>
      </c>
      <c r="K36" s="76" t="str">
        <f>'综合成绩记录 (2)'!K36</f>
        <v/>
      </c>
      <c r="L36" s="77"/>
      <c r="M36" s="72" t="str">
        <f t="shared" si="0"/>
        <v/>
      </c>
      <c r="N36" s="73"/>
    </row>
    <row r="37" ht="16" customHeight="1" spans="1:14">
      <c r="A37" s="64">
        <v>33</v>
      </c>
      <c r="B37" s="75" t="str">
        <f>IF(设置!C48="","",设置!C48)</f>
        <v/>
      </c>
      <c r="C37" s="75" t="str">
        <f>IF(设置!D48="","",设置!D48)</f>
        <v/>
      </c>
      <c r="D37" s="66" t="str">
        <f>作业!S36</f>
        <v/>
      </c>
      <c r="E37" s="66" t="str">
        <f>出勤!AI38</f>
        <v/>
      </c>
      <c r="F37" s="66" t="str">
        <f>测试!R6</f>
        <v/>
      </c>
      <c r="G37" s="66" t="str">
        <f>实验!V6</f>
        <v/>
      </c>
      <c r="H37" s="66" t="str">
        <f>其它1!R6</f>
        <v/>
      </c>
      <c r="I37" s="66" t="str">
        <f>其它1!R6</f>
        <v/>
      </c>
      <c r="J37" s="66" t="str">
        <f>其它2!R6</f>
        <v/>
      </c>
      <c r="K37" s="76" t="str">
        <f>'综合成绩记录 (2)'!K37</f>
        <v/>
      </c>
      <c r="L37" s="77"/>
      <c r="M37" s="72" t="str">
        <f t="shared" si="0"/>
        <v/>
      </c>
      <c r="N37" s="73"/>
    </row>
    <row r="38" ht="16" customHeight="1" spans="1:14">
      <c r="A38" s="64">
        <v>34</v>
      </c>
      <c r="B38" s="75" t="str">
        <f>IF(设置!C49="","",设置!C49)</f>
        <v/>
      </c>
      <c r="C38" s="75" t="str">
        <f>IF(设置!D49="","",设置!D49)</f>
        <v/>
      </c>
      <c r="D38" s="66" t="str">
        <f>作业!S37</f>
        <v/>
      </c>
      <c r="E38" s="66" t="str">
        <f>出勤!AI39</f>
        <v/>
      </c>
      <c r="F38" s="66" t="str">
        <f>测试!R7</f>
        <v/>
      </c>
      <c r="G38" s="66" t="str">
        <f>实验!V7</f>
        <v/>
      </c>
      <c r="H38" s="66" t="str">
        <f>其它1!R7</f>
        <v/>
      </c>
      <c r="I38" s="66" t="str">
        <f>其它1!R7</f>
        <v/>
      </c>
      <c r="J38" s="66" t="str">
        <f>其它2!R7</f>
        <v/>
      </c>
      <c r="K38" s="76" t="str">
        <f>'综合成绩记录 (2)'!K38</f>
        <v/>
      </c>
      <c r="L38" s="77"/>
      <c r="M38" s="72" t="str">
        <f t="shared" ref="M38:M64" si="1">IF(B38="","",ROUND(K38*$K$4+L38*$L$4,0))</f>
        <v/>
      </c>
      <c r="N38" s="73"/>
    </row>
    <row r="39" ht="16" customHeight="1" spans="1:14">
      <c r="A39" s="64">
        <v>35</v>
      </c>
      <c r="B39" s="75" t="str">
        <f>IF(设置!C50="","",设置!C50)</f>
        <v/>
      </c>
      <c r="C39" s="75" t="str">
        <f>IF(设置!D50="","",设置!D50)</f>
        <v/>
      </c>
      <c r="D39" s="66" t="str">
        <f>作业!S38</f>
        <v/>
      </c>
      <c r="E39" s="66" t="str">
        <f>出勤!AI40</f>
        <v/>
      </c>
      <c r="F39" s="66" t="str">
        <f>测试!R8</f>
        <v/>
      </c>
      <c r="G39" s="66" t="str">
        <f>实验!V8</f>
        <v/>
      </c>
      <c r="H39" s="66" t="str">
        <f>其它1!R8</f>
        <v/>
      </c>
      <c r="I39" s="66" t="str">
        <f>其它1!R8</f>
        <v/>
      </c>
      <c r="J39" s="66" t="str">
        <f>其它2!R8</f>
        <v/>
      </c>
      <c r="K39" s="76" t="str">
        <f>'综合成绩记录 (2)'!K39</f>
        <v/>
      </c>
      <c r="L39" s="77"/>
      <c r="M39" s="72" t="str">
        <f t="shared" si="1"/>
        <v/>
      </c>
      <c r="N39" s="73"/>
    </row>
    <row r="40" ht="16" customHeight="1" spans="1:14">
      <c r="A40" s="64">
        <v>36</v>
      </c>
      <c r="B40" s="75" t="str">
        <f>IF(设置!C51="","",设置!C51)</f>
        <v/>
      </c>
      <c r="C40" s="75" t="str">
        <f>IF(设置!D51="","",设置!D51)</f>
        <v/>
      </c>
      <c r="D40" s="66" t="str">
        <f>作业!S39</f>
        <v/>
      </c>
      <c r="E40" s="66" t="str">
        <f>出勤!AI41</f>
        <v/>
      </c>
      <c r="F40" s="66" t="str">
        <f>测试!R9</f>
        <v/>
      </c>
      <c r="G40" s="66" t="str">
        <f>实验!V9</f>
        <v/>
      </c>
      <c r="H40" s="66" t="str">
        <f>其它1!R9</f>
        <v/>
      </c>
      <c r="I40" s="66" t="str">
        <f>其它1!R9</f>
        <v/>
      </c>
      <c r="J40" s="66" t="str">
        <f>其它2!R9</f>
        <v/>
      </c>
      <c r="K40" s="76" t="str">
        <f>'综合成绩记录 (2)'!K40</f>
        <v/>
      </c>
      <c r="L40" s="77"/>
      <c r="M40" s="72" t="str">
        <f t="shared" si="1"/>
        <v/>
      </c>
      <c r="N40" s="73"/>
    </row>
    <row r="41" ht="16" customHeight="1" spans="1:14">
      <c r="A41" s="64">
        <v>37</v>
      </c>
      <c r="B41" s="75" t="str">
        <f>IF(设置!C52="","",设置!C52)</f>
        <v/>
      </c>
      <c r="C41" s="75" t="str">
        <f>IF(设置!D52="","",设置!D52)</f>
        <v/>
      </c>
      <c r="D41" s="66" t="str">
        <f>作业!S40</f>
        <v/>
      </c>
      <c r="E41" s="66" t="str">
        <f>出勤!AI42</f>
        <v/>
      </c>
      <c r="F41" s="66" t="str">
        <f>测试!R10</f>
        <v/>
      </c>
      <c r="G41" s="66" t="str">
        <f>实验!V10</f>
        <v/>
      </c>
      <c r="H41" s="66" t="str">
        <f>其它1!R10</f>
        <v/>
      </c>
      <c r="I41" s="66" t="str">
        <f>其它1!R10</f>
        <v/>
      </c>
      <c r="J41" s="66" t="str">
        <f>其它2!R10</f>
        <v/>
      </c>
      <c r="K41" s="76" t="str">
        <f>'综合成绩记录 (2)'!K41</f>
        <v/>
      </c>
      <c r="L41" s="77"/>
      <c r="M41" s="72" t="str">
        <f t="shared" si="1"/>
        <v/>
      </c>
      <c r="N41" s="73"/>
    </row>
    <row r="42" ht="16" customHeight="1" spans="1:14">
      <c r="A42" s="64">
        <v>38</v>
      </c>
      <c r="B42" s="75" t="str">
        <f>IF(设置!C53="","",设置!C53)</f>
        <v/>
      </c>
      <c r="C42" s="75" t="str">
        <f>IF(设置!D53="","",设置!D53)</f>
        <v/>
      </c>
      <c r="D42" s="66" t="str">
        <f>作业!S41</f>
        <v/>
      </c>
      <c r="E42" s="66" t="str">
        <f>出勤!AI43</f>
        <v/>
      </c>
      <c r="F42" s="66" t="str">
        <f>测试!R11</f>
        <v/>
      </c>
      <c r="G42" s="66" t="str">
        <f>实验!V11</f>
        <v/>
      </c>
      <c r="H42" s="66" t="str">
        <f>其它1!R11</f>
        <v/>
      </c>
      <c r="I42" s="66" t="str">
        <f>其它1!R11</f>
        <v/>
      </c>
      <c r="J42" s="66" t="str">
        <f>其它2!R11</f>
        <v/>
      </c>
      <c r="K42" s="76" t="str">
        <f>'综合成绩记录 (2)'!K42</f>
        <v/>
      </c>
      <c r="L42" s="77"/>
      <c r="M42" s="72" t="str">
        <f t="shared" si="1"/>
        <v/>
      </c>
      <c r="N42" s="73"/>
    </row>
    <row r="43" ht="16" customHeight="1" spans="1:14">
      <c r="A43" s="64">
        <v>39</v>
      </c>
      <c r="B43" s="75" t="str">
        <f>IF(设置!C54="","",设置!C54)</f>
        <v/>
      </c>
      <c r="C43" s="75" t="str">
        <f>IF(设置!D54="","",设置!D54)</f>
        <v/>
      </c>
      <c r="D43" s="66" t="str">
        <f>作业!S42</f>
        <v/>
      </c>
      <c r="E43" s="66" t="str">
        <f>出勤!AI44</f>
        <v/>
      </c>
      <c r="F43" s="66" t="str">
        <f>测试!R12</f>
        <v/>
      </c>
      <c r="G43" s="66" t="str">
        <f>实验!V12</f>
        <v/>
      </c>
      <c r="H43" s="66" t="str">
        <f>其它1!R12</f>
        <v/>
      </c>
      <c r="I43" s="66" t="str">
        <f>其它1!R12</f>
        <v/>
      </c>
      <c r="J43" s="66" t="str">
        <f>其它2!R12</f>
        <v/>
      </c>
      <c r="K43" s="76" t="str">
        <f>'综合成绩记录 (2)'!K43</f>
        <v/>
      </c>
      <c r="L43" s="77"/>
      <c r="M43" s="72" t="str">
        <f t="shared" si="1"/>
        <v/>
      </c>
      <c r="N43" s="73"/>
    </row>
    <row r="44" ht="16" customHeight="1" spans="1:14">
      <c r="A44" s="64">
        <v>40</v>
      </c>
      <c r="B44" s="75" t="str">
        <f>IF(设置!C55="","",设置!C55)</f>
        <v/>
      </c>
      <c r="C44" s="75" t="str">
        <f>IF(设置!D55="","",设置!D55)</f>
        <v/>
      </c>
      <c r="D44" s="66" t="str">
        <f>作业!S43</f>
        <v/>
      </c>
      <c r="E44" s="66" t="str">
        <f>出勤!AI45</f>
        <v/>
      </c>
      <c r="F44" s="66" t="str">
        <f>测试!R13</f>
        <v/>
      </c>
      <c r="G44" s="66" t="str">
        <f>实验!V13</f>
        <v/>
      </c>
      <c r="H44" s="66" t="str">
        <f>其它1!R13</f>
        <v/>
      </c>
      <c r="I44" s="66" t="str">
        <f>其它1!R13</f>
        <v/>
      </c>
      <c r="J44" s="66" t="str">
        <f>其它2!R13</f>
        <v/>
      </c>
      <c r="K44" s="76" t="str">
        <f>'综合成绩记录 (2)'!K44</f>
        <v/>
      </c>
      <c r="L44" s="77"/>
      <c r="M44" s="72" t="str">
        <f t="shared" si="1"/>
        <v/>
      </c>
      <c r="N44" s="73"/>
    </row>
    <row r="45" ht="16" customHeight="1" spans="1:14">
      <c r="A45" s="64">
        <v>41</v>
      </c>
      <c r="B45" s="75" t="str">
        <f>IF(设置!C56="","",设置!C56)</f>
        <v/>
      </c>
      <c r="C45" s="75" t="str">
        <f>IF(设置!D56="","",设置!D56)</f>
        <v/>
      </c>
      <c r="D45" s="66" t="str">
        <f>作业!S44</f>
        <v/>
      </c>
      <c r="E45" s="66" t="str">
        <f>出勤!AI46</f>
        <v/>
      </c>
      <c r="F45" s="66" t="str">
        <f>测试!R14</f>
        <v/>
      </c>
      <c r="G45" s="66" t="str">
        <f>实验!V14</f>
        <v/>
      </c>
      <c r="H45" s="66" t="str">
        <f>其它1!R14</f>
        <v/>
      </c>
      <c r="I45" s="66" t="str">
        <f>其它1!R14</f>
        <v/>
      </c>
      <c r="J45" s="66" t="str">
        <f>其它2!R14</f>
        <v/>
      </c>
      <c r="K45" s="76" t="str">
        <f>'综合成绩记录 (2)'!K45</f>
        <v/>
      </c>
      <c r="L45" s="77"/>
      <c r="M45" s="72" t="str">
        <f t="shared" si="1"/>
        <v/>
      </c>
      <c r="N45" s="73"/>
    </row>
    <row r="46" ht="16" customHeight="1" spans="1:14">
      <c r="A46" s="64">
        <v>42</v>
      </c>
      <c r="B46" s="75" t="str">
        <f>IF(设置!C57="","",设置!C57)</f>
        <v/>
      </c>
      <c r="C46" s="75" t="str">
        <f>IF(设置!D57="","",设置!D57)</f>
        <v/>
      </c>
      <c r="D46" s="66" t="str">
        <f>作业!S45</f>
        <v/>
      </c>
      <c r="E46" s="66" t="str">
        <f>出勤!AI47</f>
        <v/>
      </c>
      <c r="F46" s="66" t="str">
        <f>测试!R15</f>
        <v/>
      </c>
      <c r="G46" s="66" t="str">
        <f>实验!V15</f>
        <v/>
      </c>
      <c r="H46" s="66" t="str">
        <f>其它1!R15</f>
        <v/>
      </c>
      <c r="I46" s="66" t="str">
        <f>其它1!R15</f>
        <v/>
      </c>
      <c r="J46" s="66" t="str">
        <f>其它2!R15</f>
        <v/>
      </c>
      <c r="K46" s="76" t="str">
        <f>'综合成绩记录 (2)'!K46</f>
        <v/>
      </c>
      <c r="L46" s="77"/>
      <c r="M46" s="72" t="str">
        <f t="shared" si="1"/>
        <v/>
      </c>
      <c r="N46" s="73"/>
    </row>
    <row r="47" ht="16" customHeight="1" spans="1:14">
      <c r="A47" s="64">
        <v>43</v>
      </c>
      <c r="B47" s="75" t="str">
        <f>IF(设置!C58="","",设置!C58)</f>
        <v/>
      </c>
      <c r="C47" s="75" t="str">
        <f>IF(设置!D58="","",设置!D58)</f>
        <v/>
      </c>
      <c r="D47" s="66" t="str">
        <f>作业!S46</f>
        <v/>
      </c>
      <c r="E47" s="66" t="str">
        <f>出勤!AI48</f>
        <v/>
      </c>
      <c r="F47" s="66" t="str">
        <f>测试!R16</f>
        <v/>
      </c>
      <c r="G47" s="66" t="str">
        <f>实验!V16</f>
        <v/>
      </c>
      <c r="H47" s="66" t="str">
        <f>其它1!R16</f>
        <v/>
      </c>
      <c r="I47" s="66" t="str">
        <f>其它1!R16</f>
        <v/>
      </c>
      <c r="J47" s="66" t="str">
        <f>其它2!R16</f>
        <v/>
      </c>
      <c r="K47" s="76" t="str">
        <f>'综合成绩记录 (2)'!K47</f>
        <v/>
      </c>
      <c r="L47" s="77"/>
      <c r="M47" s="72" t="str">
        <f t="shared" si="1"/>
        <v/>
      </c>
      <c r="N47" s="73"/>
    </row>
    <row r="48" ht="16" customHeight="1" spans="1:14">
      <c r="A48" s="64">
        <v>44</v>
      </c>
      <c r="B48" s="75" t="str">
        <f>IF(设置!C59="","",设置!C59)</f>
        <v/>
      </c>
      <c r="C48" s="75" t="str">
        <f>IF(设置!D59="","",设置!D59)</f>
        <v/>
      </c>
      <c r="D48" s="66" t="str">
        <f>作业!S47</f>
        <v/>
      </c>
      <c r="E48" s="66" t="str">
        <f>出勤!AI49</f>
        <v/>
      </c>
      <c r="F48" s="66" t="str">
        <f>测试!R17</f>
        <v/>
      </c>
      <c r="G48" s="66" t="str">
        <f>实验!V17</f>
        <v/>
      </c>
      <c r="H48" s="66" t="str">
        <f>其它1!R17</f>
        <v/>
      </c>
      <c r="I48" s="66" t="str">
        <f>其它1!R17</f>
        <v/>
      </c>
      <c r="J48" s="66" t="str">
        <f>其它2!R17</f>
        <v/>
      </c>
      <c r="K48" s="76" t="str">
        <f>'综合成绩记录 (2)'!K48</f>
        <v/>
      </c>
      <c r="L48" s="77"/>
      <c r="M48" s="72" t="str">
        <f t="shared" si="1"/>
        <v/>
      </c>
      <c r="N48" s="73"/>
    </row>
    <row r="49" ht="16" customHeight="1" spans="1:14">
      <c r="A49" s="64">
        <v>45</v>
      </c>
      <c r="B49" s="75" t="str">
        <f>IF(设置!C60="","",设置!C60)</f>
        <v/>
      </c>
      <c r="C49" s="75" t="str">
        <f>IF(设置!D60="","",设置!D60)</f>
        <v/>
      </c>
      <c r="D49" s="66" t="str">
        <f>作业!S48</f>
        <v/>
      </c>
      <c r="E49" s="66" t="str">
        <f>出勤!AI50</f>
        <v/>
      </c>
      <c r="F49" s="66" t="str">
        <f>测试!R18</f>
        <v/>
      </c>
      <c r="G49" s="66" t="str">
        <f>实验!V18</f>
        <v/>
      </c>
      <c r="H49" s="66" t="str">
        <f>其它1!R18</f>
        <v/>
      </c>
      <c r="I49" s="66" t="str">
        <f>其它1!R18</f>
        <v/>
      </c>
      <c r="J49" s="66" t="str">
        <f>其它2!R18</f>
        <v/>
      </c>
      <c r="K49" s="76" t="str">
        <f>'综合成绩记录 (2)'!K49</f>
        <v/>
      </c>
      <c r="L49" s="77"/>
      <c r="M49" s="72" t="str">
        <f t="shared" si="1"/>
        <v/>
      </c>
      <c r="N49" s="73"/>
    </row>
    <row r="50" ht="16" customHeight="1" spans="1:14">
      <c r="A50" s="64">
        <v>46</v>
      </c>
      <c r="B50" s="75" t="str">
        <f>IF(设置!C61="","",设置!C61)</f>
        <v/>
      </c>
      <c r="C50" s="75" t="str">
        <f>IF(设置!D61="","",设置!D61)</f>
        <v/>
      </c>
      <c r="D50" s="66" t="str">
        <f>作业!S49</f>
        <v/>
      </c>
      <c r="E50" s="66" t="str">
        <f>出勤!AI51</f>
        <v/>
      </c>
      <c r="F50" s="66" t="str">
        <f>测试!R19</f>
        <v/>
      </c>
      <c r="G50" s="66" t="str">
        <f>实验!V19</f>
        <v/>
      </c>
      <c r="H50" s="66" t="str">
        <f>其它1!R19</f>
        <v/>
      </c>
      <c r="I50" s="66" t="str">
        <f>其它1!R19</f>
        <v/>
      </c>
      <c r="J50" s="66" t="str">
        <f>其它2!R19</f>
        <v/>
      </c>
      <c r="K50" s="76" t="str">
        <f>'综合成绩记录 (2)'!K50</f>
        <v/>
      </c>
      <c r="L50" s="77"/>
      <c r="M50" s="72" t="str">
        <f t="shared" si="1"/>
        <v/>
      </c>
      <c r="N50" s="73"/>
    </row>
    <row r="51" ht="16" customHeight="1" spans="1:14">
      <c r="A51" s="64">
        <v>47</v>
      </c>
      <c r="B51" s="75" t="str">
        <f>IF(设置!C62="","",设置!C62)</f>
        <v/>
      </c>
      <c r="C51" s="75" t="str">
        <f>IF(设置!D62="","",设置!D62)</f>
        <v/>
      </c>
      <c r="D51" s="66" t="str">
        <f>作业!S50</f>
        <v/>
      </c>
      <c r="E51" s="66" t="str">
        <f>出勤!AI52</f>
        <v/>
      </c>
      <c r="F51" s="66" t="str">
        <f>测试!R20</f>
        <v/>
      </c>
      <c r="G51" s="66" t="str">
        <f>实验!V20</f>
        <v/>
      </c>
      <c r="H51" s="66" t="str">
        <f>其它1!R20</f>
        <v/>
      </c>
      <c r="I51" s="66" t="str">
        <f>其它1!R20</f>
        <v/>
      </c>
      <c r="J51" s="66" t="str">
        <f>其它2!R20</f>
        <v/>
      </c>
      <c r="K51" s="76" t="str">
        <f>'综合成绩记录 (2)'!K51</f>
        <v/>
      </c>
      <c r="L51" s="77"/>
      <c r="M51" s="72" t="str">
        <f t="shared" si="1"/>
        <v/>
      </c>
      <c r="N51" s="73"/>
    </row>
    <row r="52" ht="16" customHeight="1" spans="1:14">
      <c r="A52" s="64">
        <v>48</v>
      </c>
      <c r="B52" s="75" t="str">
        <f>IF(设置!C63="","",设置!C63)</f>
        <v/>
      </c>
      <c r="C52" s="75" t="str">
        <f>IF(设置!D63="","",设置!D63)</f>
        <v/>
      </c>
      <c r="D52" s="66" t="str">
        <f>作业!S51</f>
        <v/>
      </c>
      <c r="E52" s="66" t="str">
        <f>出勤!AI53</f>
        <v/>
      </c>
      <c r="F52" s="66" t="str">
        <f>测试!R21</f>
        <v/>
      </c>
      <c r="G52" s="66" t="str">
        <f>实验!V21</f>
        <v/>
      </c>
      <c r="H52" s="66" t="str">
        <f>其它1!R21</f>
        <v/>
      </c>
      <c r="I52" s="66" t="str">
        <f>其它1!R21</f>
        <v/>
      </c>
      <c r="J52" s="66" t="str">
        <f>其它2!R21</f>
        <v/>
      </c>
      <c r="K52" s="76" t="str">
        <f>'综合成绩记录 (2)'!K52</f>
        <v/>
      </c>
      <c r="L52" s="77"/>
      <c r="M52" s="72" t="str">
        <f t="shared" si="1"/>
        <v/>
      </c>
      <c r="N52" s="73"/>
    </row>
    <row r="53" ht="16" customHeight="1" spans="1:14">
      <c r="A53" s="67">
        <v>49</v>
      </c>
      <c r="B53" s="75" t="str">
        <f>IF(设置!C64="","",设置!C64)</f>
        <v/>
      </c>
      <c r="C53" s="75" t="str">
        <f>IF(设置!D64="","",设置!D64)</f>
        <v/>
      </c>
      <c r="D53" s="66" t="str">
        <f>作业!S52</f>
        <v/>
      </c>
      <c r="E53" s="66" t="str">
        <f>出勤!AI54</f>
        <v/>
      </c>
      <c r="F53" s="66" t="str">
        <f>测试!R22</f>
        <v/>
      </c>
      <c r="G53" s="66" t="str">
        <f>实验!V22</f>
        <v/>
      </c>
      <c r="H53" s="66" t="str">
        <f>其它1!R22</f>
        <v/>
      </c>
      <c r="I53" s="66" t="str">
        <f>其它1!R22</f>
        <v/>
      </c>
      <c r="J53" s="66" t="str">
        <f>其它2!R22</f>
        <v/>
      </c>
      <c r="K53" s="76" t="str">
        <f>'综合成绩记录 (2)'!K53</f>
        <v/>
      </c>
      <c r="L53" s="77"/>
      <c r="M53" s="72" t="str">
        <f t="shared" si="1"/>
        <v/>
      </c>
      <c r="N53" s="73"/>
    </row>
    <row r="54" ht="16" customHeight="1" spans="1:14">
      <c r="A54" s="64">
        <v>50</v>
      </c>
      <c r="B54" s="75" t="str">
        <f>IF(设置!C65="","",设置!C65)</f>
        <v/>
      </c>
      <c r="C54" s="75" t="str">
        <f>IF(设置!D65="","",设置!D65)</f>
        <v/>
      </c>
      <c r="D54" s="66" t="str">
        <f>作业!S53</f>
        <v/>
      </c>
      <c r="E54" s="66" t="str">
        <f>出勤!AI55</f>
        <v/>
      </c>
      <c r="F54" s="66" t="str">
        <f>测试!R23</f>
        <v/>
      </c>
      <c r="G54" s="66" t="str">
        <f>实验!V23</f>
        <v/>
      </c>
      <c r="H54" s="66" t="str">
        <f>其它1!R23</f>
        <v/>
      </c>
      <c r="I54" s="66" t="str">
        <f>其它1!R23</f>
        <v/>
      </c>
      <c r="J54" s="66" t="str">
        <f>其它2!R23</f>
        <v/>
      </c>
      <c r="K54" s="76" t="str">
        <f>'综合成绩记录 (2)'!K54</f>
        <v/>
      </c>
      <c r="L54" s="77"/>
      <c r="M54" s="72" t="str">
        <f t="shared" si="1"/>
        <v/>
      </c>
      <c r="N54" s="73"/>
    </row>
    <row r="55" ht="16" customHeight="1" spans="1:13">
      <c r="A55" s="64">
        <v>51</v>
      </c>
      <c r="B55" s="75" t="str">
        <f>IF(设置!C66="","",设置!C66)</f>
        <v/>
      </c>
      <c r="C55" s="75" t="str">
        <f>IF(设置!D66="","",设置!D66)</f>
        <v/>
      </c>
      <c r="D55" s="66" t="str">
        <f>作业!S54</f>
        <v/>
      </c>
      <c r="E55" s="66" t="str">
        <f>出勤!AI56</f>
        <v/>
      </c>
      <c r="F55" s="66" t="str">
        <f>测试!R24</f>
        <v/>
      </c>
      <c r="G55" s="66" t="str">
        <f>实验!V24</f>
        <v/>
      </c>
      <c r="H55" s="66" t="str">
        <f>其它1!R24</f>
        <v/>
      </c>
      <c r="I55" s="66" t="str">
        <f>其它1!R24</f>
        <v/>
      </c>
      <c r="J55" s="66" t="str">
        <f>其它2!R24</f>
        <v/>
      </c>
      <c r="K55" s="78" t="str">
        <f>IF(B55="","",ROUND((D55*$D$4+E55*$E$4+F55*$F$4+G55*$G$4+H55*$H$4+I55*$I$4+J55*$J$4)/$K$4,0))</f>
        <v/>
      </c>
      <c r="L55" s="77" t="str">
        <f>末考得分统计表!AR53</f>
        <v/>
      </c>
      <c r="M55" s="72" t="str">
        <f t="shared" si="1"/>
        <v/>
      </c>
    </row>
    <row r="56" ht="16" customHeight="1" spans="1:13">
      <c r="A56" s="64">
        <v>52</v>
      </c>
      <c r="B56" s="75" t="str">
        <f>IF(设置!C67="","",设置!C67)</f>
        <v/>
      </c>
      <c r="C56" s="75" t="str">
        <f>IF(设置!D67="","",设置!D67)</f>
        <v/>
      </c>
      <c r="D56" s="66" t="str">
        <f>作业!S55</f>
        <v/>
      </c>
      <c r="E56" s="66" t="str">
        <f>出勤!AI57</f>
        <v/>
      </c>
      <c r="F56" s="66" t="str">
        <f>测试!R25</f>
        <v/>
      </c>
      <c r="G56" s="66" t="str">
        <f>实验!V25</f>
        <v/>
      </c>
      <c r="H56" s="66" t="str">
        <f>其它1!R25</f>
        <v/>
      </c>
      <c r="I56" s="66" t="str">
        <f>其它1!R25</f>
        <v/>
      </c>
      <c r="J56" s="66" t="str">
        <f>其它2!R25</f>
        <v/>
      </c>
      <c r="K56" s="78" t="str">
        <f>IF(B56="","",ROUND((D56*$D$4+E56*$E$4+F56*$F$4+G56*$G$4+H56*$H$4+I56*$I$4+J56*$J$4)/$K$4,0))</f>
        <v/>
      </c>
      <c r="L56" s="77" t="str">
        <f>末考得分统计表!AR54</f>
        <v/>
      </c>
      <c r="M56" s="72" t="str">
        <f t="shared" si="1"/>
        <v/>
      </c>
    </row>
    <row r="57" ht="16" customHeight="1" spans="1:13">
      <c r="A57" s="64">
        <v>53</v>
      </c>
      <c r="B57" s="75" t="str">
        <f>IF(设置!C68="","",设置!C68)</f>
        <v/>
      </c>
      <c r="C57" s="75" t="str">
        <f>IF(设置!D68="","",设置!D68)</f>
        <v/>
      </c>
      <c r="D57" s="66" t="str">
        <f>作业!S56</f>
        <v/>
      </c>
      <c r="E57" s="66" t="str">
        <f>出勤!AI58</f>
        <v/>
      </c>
      <c r="F57" s="66" t="str">
        <f>测试!R26</f>
        <v/>
      </c>
      <c r="G57" s="66" t="str">
        <f>实验!V26</f>
        <v/>
      </c>
      <c r="H57" s="66" t="str">
        <f>其它1!R26</f>
        <v/>
      </c>
      <c r="I57" s="66" t="str">
        <f>其它1!R26</f>
        <v/>
      </c>
      <c r="J57" s="66" t="str">
        <f>其它2!R26</f>
        <v/>
      </c>
      <c r="K57" s="78" t="str">
        <f>IF(B57="","",ROUND((D57*$D$4+E57*$E$4+F57*$F$4+G57*$G$4+H57*$H$4+I57*$I$4+J57*$J$4)/$K$4,0))</f>
        <v/>
      </c>
      <c r="L57" s="77" t="str">
        <f>末考得分统计表!AR55</f>
        <v/>
      </c>
      <c r="M57" s="72" t="str">
        <f t="shared" si="1"/>
        <v/>
      </c>
    </row>
    <row r="58" ht="16" customHeight="1" spans="1:14">
      <c r="A58" s="64">
        <v>54</v>
      </c>
      <c r="B58" s="75" t="str">
        <f>IF(设置!C69="","",设置!C69)</f>
        <v/>
      </c>
      <c r="C58" s="75" t="str">
        <f>IF(设置!D69="","",设置!D69)</f>
        <v/>
      </c>
      <c r="D58" s="66" t="str">
        <f>作业!S57</f>
        <v/>
      </c>
      <c r="E58" s="66" t="str">
        <f>出勤!AI59</f>
        <v/>
      </c>
      <c r="F58" s="66" t="str">
        <f>测试!R27</f>
        <v/>
      </c>
      <c r="G58" s="66" t="str">
        <f>实验!V27</f>
        <v/>
      </c>
      <c r="H58" s="66" t="str">
        <f>其它1!R27</f>
        <v/>
      </c>
      <c r="I58" s="66" t="str">
        <f>其它1!R27</f>
        <v/>
      </c>
      <c r="J58" s="66" t="str">
        <f>其它2!R27</f>
        <v/>
      </c>
      <c r="K58" s="78" t="str">
        <f>IF(B58="","",ROUND((D58*$D$4+E58*$E$4+F58*$F$4+G58*$G$4+H58*$H$4+I58*$I$4+J58*$J$4)/$K$4,0))</f>
        <v/>
      </c>
      <c r="L58" s="77" t="str">
        <f>末考得分统计表!AR56</f>
        <v/>
      </c>
      <c r="M58" s="72" t="str">
        <f t="shared" si="1"/>
        <v/>
      </c>
      <c r="N58" s="74"/>
    </row>
    <row r="59" ht="16" customHeight="1" spans="1:13">
      <c r="A59" s="64">
        <v>55</v>
      </c>
      <c r="B59" s="75" t="str">
        <f>IF(设置!C70="","",设置!C70)</f>
        <v/>
      </c>
      <c r="C59" s="75" t="str">
        <f>IF(设置!D70="","",设置!D70)</f>
        <v/>
      </c>
      <c r="D59" s="66" t="str">
        <f>作业!S58</f>
        <v/>
      </c>
      <c r="E59" s="66" t="str">
        <f>出勤!AI60</f>
        <v/>
      </c>
      <c r="F59" s="66" t="str">
        <f>测试!R28</f>
        <v/>
      </c>
      <c r="G59" s="66" t="str">
        <f>实验!V28</f>
        <v/>
      </c>
      <c r="H59" s="66" t="str">
        <f>其它1!R28</f>
        <v/>
      </c>
      <c r="I59" s="66" t="str">
        <f>其它1!R28</f>
        <v/>
      </c>
      <c r="J59" s="66" t="str">
        <f>其它2!R28</f>
        <v/>
      </c>
      <c r="K59" s="78" t="str">
        <f>IF(B59="","",ROUND((D59*$D$4+E59*$E$4+F59*$F$4+G59*$G$4+H59*$H$4+I59*$I$4+J59*$J$4)/$K$4,0))</f>
        <v/>
      </c>
      <c r="L59" s="77" t="str">
        <f>末考得分统计表!AR57</f>
        <v/>
      </c>
      <c r="M59" s="72" t="str">
        <f t="shared" si="1"/>
        <v/>
      </c>
    </row>
    <row r="60" ht="16" customHeight="1" spans="1:13">
      <c r="A60" s="64">
        <v>56</v>
      </c>
      <c r="B60" s="75" t="str">
        <f>IF(设置!C71="","",设置!C71)</f>
        <v/>
      </c>
      <c r="C60" s="75" t="str">
        <f>IF(设置!D71="","",设置!D71)</f>
        <v/>
      </c>
      <c r="D60" s="66" t="str">
        <f>作业!S59</f>
        <v/>
      </c>
      <c r="E60" s="66" t="str">
        <f>出勤!AI61</f>
        <v/>
      </c>
      <c r="F60" s="66" t="str">
        <f>测试!R29</f>
        <v/>
      </c>
      <c r="G60" s="66" t="str">
        <f>实验!V29</f>
        <v/>
      </c>
      <c r="H60" s="66" t="str">
        <f>其它1!R29</f>
        <v/>
      </c>
      <c r="I60" s="66" t="str">
        <f>其它1!R29</f>
        <v/>
      </c>
      <c r="J60" s="66" t="str">
        <f>其它2!R29</f>
        <v/>
      </c>
      <c r="K60" s="78" t="str">
        <f>IF(B60="","",ROUND((D60*$D$4+E60*$E$4+F60*$F$4+G60*$G$4+H60*$H$4+I60*$I$4+J60*$J$4)/$K$4,0))</f>
        <v/>
      </c>
      <c r="L60" s="77" t="str">
        <f>末考得分统计表!AR58</f>
        <v/>
      </c>
      <c r="M60" s="72" t="str">
        <f t="shared" si="1"/>
        <v/>
      </c>
    </row>
    <row r="61" ht="16" customHeight="1" spans="1:13">
      <c r="A61" s="64">
        <v>57</v>
      </c>
      <c r="B61" s="75" t="str">
        <f>IF(设置!C72="","",设置!C72)</f>
        <v/>
      </c>
      <c r="C61" s="75" t="str">
        <f>IF(设置!D72="","",设置!D72)</f>
        <v/>
      </c>
      <c r="D61" s="66" t="str">
        <f>作业!S60</f>
        <v/>
      </c>
      <c r="E61" s="66" t="str">
        <f>出勤!AI62</f>
        <v/>
      </c>
      <c r="F61" s="66" t="str">
        <f>测试!R30</f>
        <v/>
      </c>
      <c r="G61" s="66" t="str">
        <f>实验!V30</f>
        <v/>
      </c>
      <c r="H61" s="66" t="str">
        <f>其它1!R30</f>
        <v/>
      </c>
      <c r="I61" s="66" t="str">
        <f>其它1!R30</f>
        <v/>
      </c>
      <c r="J61" s="66" t="str">
        <f>其它2!R30</f>
        <v/>
      </c>
      <c r="K61" s="78" t="str">
        <f>IF(B61="","",ROUND((D61*$D$4+E61*$E$4+F61*$F$4+G61*$G$4+H61*$H$4+I61*$I$4+J61*$J$4)/$K$4,0))</f>
        <v/>
      </c>
      <c r="L61" s="77" t="str">
        <f>末考得分统计表!AR59</f>
        <v/>
      </c>
      <c r="M61" s="72" t="str">
        <f t="shared" si="1"/>
        <v/>
      </c>
    </row>
    <row r="62" ht="16" customHeight="1" spans="1:13">
      <c r="A62" s="64">
        <v>58</v>
      </c>
      <c r="B62" s="75" t="str">
        <f>IF(设置!C73="","",设置!C73)</f>
        <v/>
      </c>
      <c r="C62" s="75" t="str">
        <f>IF(设置!D73="","",设置!D73)</f>
        <v/>
      </c>
      <c r="D62" s="66" t="str">
        <f>作业!S61</f>
        <v/>
      </c>
      <c r="E62" s="66" t="str">
        <f>出勤!AI63</f>
        <v/>
      </c>
      <c r="F62" s="66" t="str">
        <f>测试!R31</f>
        <v/>
      </c>
      <c r="G62" s="66" t="str">
        <f>实验!V31</f>
        <v/>
      </c>
      <c r="H62" s="66" t="str">
        <f>其它1!R31</f>
        <v/>
      </c>
      <c r="I62" s="66" t="str">
        <f>其它1!R31</f>
        <v/>
      </c>
      <c r="J62" s="66" t="str">
        <f>其它2!R31</f>
        <v/>
      </c>
      <c r="K62" s="78" t="str">
        <f>IF(B62="","",ROUND((D62*$D$4+E62*$E$4+F62*$F$4+G62*$G$4+H62*$H$4+I62*$I$4+J62*$J$4)/$K$4,0))</f>
        <v/>
      </c>
      <c r="L62" s="77" t="str">
        <f>末考得分统计表!AR60</f>
        <v/>
      </c>
      <c r="M62" s="72" t="str">
        <f t="shared" si="1"/>
        <v/>
      </c>
    </row>
    <row r="63" ht="16" customHeight="1" spans="1:13">
      <c r="A63" s="64">
        <v>59</v>
      </c>
      <c r="B63" s="75" t="str">
        <f>IF(设置!C74="","",设置!C74)</f>
        <v/>
      </c>
      <c r="C63" s="75" t="str">
        <f>IF(设置!D74="","",设置!D74)</f>
        <v/>
      </c>
      <c r="D63" s="66" t="str">
        <f>作业!S62</f>
        <v/>
      </c>
      <c r="E63" s="66" t="str">
        <f>出勤!AI64</f>
        <v/>
      </c>
      <c r="F63" s="66" t="str">
        <f>测试!R32</f>
        <v/>
      </c>
      <c r="G63" s="66" t="str">
        <f>实验!V32</f>
        <v/>
      </c>
      <c r="H63" s="66" t="str">
        <f>其它1!R32</f>
        <v/>
      </c>
      <c r="I63" s="66" t="str">
        <f>其它1!R32</f>
        <v/>
      </c>
      <c r="J63" s="66" t="str">
        <f>其它2!R32</f>
        <v/>
      </c>
      <c r="K63" s="78" t="str">
        <f>IF(B63="","",ROUND((D63*$D$4+E63*$E$4+F63*$F$4+G63*$G$4+H63*$H$4+I63*$I$4+J63*$J$4)/$K$4,0))</f>
        <v/>
      </c>
      <c r="L63" s="77" t="str">
        <f>末考得分统计表!AR61</f>
        <v/>
      </c>
      <c r="M63" s="72" t="str">
        <f t="shared" si="1"/>
        <v/>
      </c>
    </row>
    <row r="64" ht="16" customHeight="1" spans="1:13">
      <c r="A64" s="64">
        <v>60</v>
      </c>
      <c r="B64" s="65" t="str">
        <f>IF(设置!C75="","",设置!C75)</f>
        <v/>
      </c>
      <c r="C64" s="65" t="str">
        <f>IF(设置!D75="","",设置!D75)</f>
        <v/>
      </c>
      <c r="D64" s="66" t="str">
        <f>作业!S63</f>
        <v/>
      </c>
      <c r="E64" s="66" t="str">
        <f>出勤!AI65</f>
        <v/>
      </c>
      <c r="F64" s="66" t="str">
        <f>测试!R33</f>
        <v/>
      </c>
      <c r="G64" s="66" t="str">
        <f>实验!V33</f>
        <v/>
      </c>
      <c r="H64" s="66" t="str">
        <f>其它1!R33</f>
        <v/>
      </c>
      <c r="I64" s="66" t="str">
        <f>其它1!R33</f>
        <v/>
      </c>
      <c r="J64" s="66" t="str">
        <f>其它2!R33</f>
        <v/>
      </c>
      <c r="K64" s="75" t="str">
        <f>IF(B64="","",ROUND((D64*$D$4+E64*$E$4+F64*$F$4+G64*$G$4+H64*$H$4+I64*$I$4+J64*$J$4)/$K$4,0))</f>
        <v/>
      </c>
      <c r="L64" s="71" t="str">
        <f>末考得分统计表!AR62</f>
        <v/>
      </c>
      <c r="M64" s="72" t="str">
        <f t="shared" si="1"/>
        <v/>
      </c>
    </row>
    <row r="68" spans="4:4">
      <c r="D68" s="74"/>
    </row>
  </sheetData>
  <sheetProtection algorithmName="SHA-512" hashValue="j9Efic992aQ2v2CeHAzKSt6Ev6+qRSV5Dma2v6H5dLBlWMwc3+3E7nYOO9ifjHwebSdY5L1bEf5kAjn2vkTh3Q==" saltValue="ICM8btezqrUY2D7adgNJgQ==" spinCount="100000" sheet="1" objects="1"/>
  <mergeCells count="7">
    <mergeCell ref="A1:M1"/>
    <mergeCell ref="D2:K2"/>
    <mergeCell ref="A2:A4"/>
    <mergeCell ref="B2:B4"/>
    <mergeCell ref="C2:C4"/>
    <mergeCell ref="L2:L3"/>
    <mergeCell ref="M2:M4"/>
  </mergeCells>
  <printOptions horizontalCentered="1"/>
  <pageMargins left="0.948611111111111" right="0.590277777777778" top="0.60625" bottom="0.60625" header="0.302777777777778" footer="0.302777777777778"/>
  <pageSetup paperSize="9" orientation="landscape" horizontalDpi="600"/>
  <headerFooter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8"/>
  <sheetViews>
    <sheetView zoomScale="70" zoomScaleNormal="70" workbookViewId="0">
      <selection activeCell="K8" sqref="K8"/>
    </sheetView>
  </sheetViews>
  <sheetFormatPr defaultColWidth="9" defaultRowHeight="13.85"/>
  <cols>
    <col min="1" max="1" width="3.85840707964602" customWidth="1"/>
    <col min="2" max="2" width="10.6725663716814" customWidth="1"/>
    <col min="3" max="3" width="11.7610619469027" customWidth="1"/>
    <col min="4" max="13" width="9.27433628318584" customWidth="1"/>
  </cols>
  <sheetData>
    <row r="1" ht="28" customHeight="1" spans="1:13">
      <c r="A1" s="60" t="str">
        <f>_xlfn.CONCAT("兰州文理学院","    ",设置!B14,"   《",设置!B2,"》课程   综合成绩汇总表")</f>
        <v>兰州文理学院     XXXXXXXXXX班   《XXXXXXXXXXXXXX》课程   综合成绩汇总表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ht="15" customHeight="1" spans="1:13">
      <c r="A2" s="61" t="s">
        <v>26</v>
      </c>
      <c r="B2" s="61" t="s">
        <v>27</v>
      </c>
      <c r="C2" s="61" t="s">
        <v>28</v>
      </c>
      <c r="D2" s="61" t="s">
        <v>156</v>
      </c>
      <c r="E2" s="61"/>
      <c r="F2" s="61"/>
      <c r="G2" s="61"/>
      <c r="H2" s="61"/>
      <c r="I2" s="61"/>
      <c r="J2" s="61"/>
      <c r="K2" s="61"/>
      <c r="L2" s="62" t="s">
        <v>157</v>
      </c>
      <c r="M2" s="61" t="s">
        <v>158</v>
      </c>
    </row>
    <row r="3" ht="17" customHeight="1" spans="1:13">
      <c r="A3" s="61"/>
      <c r="B3" s="61"/>
      <c r="C3" s="61"/>
      <c r="D3" s="62" t="str">
        <f>设置!B4</f>
        <v>作业</v>
      </c>
      <c r="E3" s="62" t="str">
        <f>设置!B5</f>
        <v>考勤</v>
      </c>
      <c r="F3" s="62" t="str">
        <f>设置!B6</f>
        <v>测验</v>
      </c>
      <c r="G3" s="62" t="str">
        <f>设置!B7</f>
        <v>实验</v>
      </c>
      <c r="H3" s="62" t="str">
        <f>设置!B8</f>
        <v>课堂表现</v>
      </c>
      <c r="I3" s="62" t="str">
        <f>设置!B9</f>
        <v>其它1</v>
      </c>
      <c r="J3" s="62" t="str">
        <f>设置!B10</f>
        <v>其它2</v>
      </c>
      <c r="K3" s="61" t="s">
        <v>159</v>
      </c>
      <c r="L3" s="68"/>
      <c r="M3" s="61"/>
    </row>
    <row r="4" ht="15" customHeight="1" spans="1:13">
      <c r="A4" s="61"/>
      <c r="B4" s="61"/>
      <c r="C4" s="61"/>
      <c r="D4" s="63">
        <f>设置!D4</f>
        <v>0.2</v>
      </c>
      <c r="E4" s="63">
        <f>设置!D5</f>
        <v>0.03</v>
      </c>
      <c r="F4" s="63">
        <f>设置!D6</f>
        <v>0.07</v>
      </c>
      <c r="G4" s="63">
        <f>设置!D7</f>
        <v>0.03</v>
      </c>
      <c r="H4" s="63">
        <f>设置!D8</f>
        <v>0.07</v>
      </c>
      <c r="I4" s="63">
        <f>设置!D9</f>
        <v>0</v>
      </c>
      <c r="J4" s="63">
        <f>设置!D10</f>
        <v>0</v>
      </c>
      <c r="K4" s="63">
        <f>SUM(D4:J4)</f>
        <v>0.4</v>
      </c>
      <c r="L4" s="69">
        <f>设置!D11</f>
        <v>0.6</v>
      </c>
      <c r="M4" s="61"/>
    </row>
    <row r="5" ht="17" customHeight="1" spans="1:14">
      <c r="A5" s="64">
        <v>1</v>
      </c>
      <c r="B5" s="65" t="str">
        <f>IF(设置!C16="","",设置!C16)</f>
        <v/>
      </c>
      <c r="C5" s="65" t="str">
        <f>IF(设置!D16="","",设置!D16)</f>
        <v/>
      </c>
      <c r="D5" s="66">
        <f>IF(综合成绩记录!D5="",0,综合成绩记录!D5)</f>
        <v>0</v>
      </c>
      <c r="E5" s="66">
        <f>IF(综合成绩记录!E5="",0,综合成绩记录!E5)</f>
        <v>0</v>
      </c>
      <c r="F5" s="66">
        <f>IF(综合成绩记录!F5="",0,综合成绩记录!F5)</f>
        <v>0</v>
      </c>
      <c r="G5" s="66">
        <f>IF(综合成绩记录!G5="",0,综合成绩记录!G5)</f>
        <v>0</v>
      </c>
      <c r="H5" s="66">
        <f>IF(综合成绩记录!H5="",0,综合成绩记录!H5)</f>
        <v>0</v>
      </c>
      <c r="I5" s="66">
        <f>IF(综合成绩记录!I5="",0,综合成绩记录!I5)</f>
        <v>0</v>
      </c>
      <c r="J5" s="66">
        <f>IF(综合成绩记录!J5="",0,综合成绩记录!J5)</f>
        <v>0</v>
      </c>
      <c r="K5" s="70" t="str">
        <f>IF(B5="","",ROUND((D5*$D$4+E5*$E$4+F5*$F$4+G5*$G$4+H5*$H$4+I5*$I$4+J5*$J$4)/$K$4,0))</f>
        <v/>
      </c>
      <c r="L5" s="71" t="str">
        <f>末考得分统计表!AR3</f>
        <v/>
      </c>
      <c r="M5" s="72" t="str">
        <f>IF(B5="","",ROUND(K5*$K$4+L5*$L$4,0))</f>
        <v/>
      </c>
      <c r="N5" s="73"/>
    </row>
    <row r="6" ht="17" customHeight="1" spans="1:14">
      <c r="A6" s="64">
        <v>2</v>
      </c>
      <c r="B6" s="65" t="str">
        <f>IF(设置!C17="","",设置!C17)</f>
        <v/>
      </c>
      <c r="C6" s="65" t="str">
        <f>IF(设置!D17="","",设置!D17)</f>
        <v/>
      </c>
      <c r="D6" s="66">
        <f>IF(综合成绩记录!D6="",0,综合成绩记录!D6)</f>
        <v>0</v>
      </c>
      <c r="E6" s="66">
        <f>IF(综合成绩记录!E6="",0,综合成绩记录!E6)</f>
        <v>0</v>
      </c>
      <c r="F6" s="66">
        <f>IF(综合成绩记录!F6="",0,综合成绩记录!F6)</f>
        <v>0</v>
      </c>
      <c r="G6" s="66">
        <f>IF(综合成绩记录!G6="",0,综合成绩记录!G6)</f>
        <v>0</v>
      </c>
      <c r="H6" s="66">
        <f>IF(综合成绩记录!H6="",0,综合成绩记录!H6)</f>
        <v>0</v>
      </c>
      <c r="I6" s="66">
        <f>IF(综合成绩记录!I6="",0,综合成绩记录!I6)</f>
        <v>0</v>
      </c>
      <c r="J6" s="66">
        <f>IF(综合成绩记录!J6="",0,综合成绩记录!J6)</f>
        <v>0</v>
      </c>
      <c r="K6" s="70" t="str">
        <f>IF(B6="","",ROUND((D6*$D$4+E6*$E$4+F6*$F$4+G6*$G$4+H6*$H$4+I6*$I$4+J6*$J$4)/$K$4,0))</f>
        <v/>
      </c>
      <c r="L6" s="71" t="str">
        <f>末考得分统计表!AR4</f>
        <v/>
      </c>
      <c r="M6" s="72" t="str">
        <f>IF(B6="","",ROUND(K6*$K$4+L6*$L$4,0))</f>
        <v/>
      </c>
      <c r="N6" s="73"/>
    </row>
    <row r="7" ht="17" customHeight="1" spans="1:14">
      <c r="A7" s="64">
        <v>3</v>
      </c>
      <c r="B7" s="65" t="str">
        <f>IF(设置!C18="","",设置!C18)</f>
        <v/>
      </c>
      <c r="C7" s="65" t="str">
        <f>IF(设置!D18="","",设置!D18)</f>
        <v/>
      </c>
      <c r="D7" s="66">
        <f>IF(综合成绩记录!D7="",0,综合成绩记录!D7)</f>
        <v>0</v>
      </c>
      <c r="E7" s="66">
        <f>IF(综合成绩记录!E7="",0,综合成绩记录!E7)</f>
        <v>0</v>
      </c>
      <c r="F7" s="66">
        <f>IF(综合成绩记录!F7="",0,综合成绩记录!F7)</f>
        <v>0</v>
      </c>
      <c r="G7" s="66">
        <f>IF(综合成绩记录!G7="",0,综合成绩记录!G7)</f>
        <v>0</v>
      </c>
      <c r="H7" s="66">
        <f>IF(综合成绩记录!H7="",0,综合成绩记录!H7)</f>
        <v>0</v>
      </c>
      <c r="I7" s="66">
        <f>IF(综合成绩记录!I7="",0,综合成绩记录!I7)</f>
        <v>0</v>
      </c>
      <c r="J7" s="66">
        <f>IF(综合成绩记录!J7="",0,综合成绩记录!J7)</f>
        <v>0</v>
      </c>
      <c r="K7" s="70" t="str">
        <f>IF(B7="","",ROUND((D7*$D$4+E7*$E$4+F7*$F$4+G7*$G$4+H7*$H$4+I7*$I$4+J7*$J$4)/$K$4,0))</f>
        <v/>
      </c>
      <c r="L7" s="71" t="str">
        <f>末考得分统计表!AR5</f>
        <v/>
      </c>
      <c r="M7" s="72" t="str">
        <f>IF(B7="","",ROUND(K7*$K$4+L7*$L$4,0))</f>
        <v/>
      </c>
      <c r="N7" s="73"/>
    </row>
    <row r="8" ht="17" customHeight="1" spans="1:14">
      <c r="A8" s="64">
        <v>4</v>
      </c>
      <c r="B8" s="65" t="str">
        <f>IF(设置!C19="","",设置!C19)</f>
        <v/>
      </c>
      <c r="C8" s="65" t="str">
        <f>IF(设置!D19="","",设置!D19)</f>
        <v/>
      </c>
      <c r="D8" s="66">
        <f>IF(综合成绩记录!D8="",0,综合成绩记录!D8)</f>
        <v>0</v>
      </c>
      <c r="E8" s="66">
        <f>IF(综合成绩记录!E8="",0,综合成绩记录!E8)</f>
        <v>0</v>
      </c>
      <c r="F8" s="66">
        <f>IF(综合成绩记录!F8="",0,综合成绩记录!F8)</f>
        <v>0</v>
      </c>
      <c r="G8" s="66">
        <f>IF(综合成绩记录!G8="",0,综合成绩记录!G8)</f>
        <v>0</v>
      </c>
      <c r="H8" s="66">
        <f>IF(综合成绩记录!H8="",0,综合成绩记录!H8)</f>
        <v>0</v>
      </c>
      <c r="I8" s="66">
        <f>IF(综合成绩记录!I8="",0,综合成绩记录!I8)</f>
        <v>0</v>
      </c>
      <c r="J8" s="66">
        <f>IF(综合成绩记录!J8="",0,综合成绩记录!J8)</f>
        <v>0</v>
      </c>
      <c r="K8" s="70" t="str">
        <f>IF(B8="","",ROUND((D8*$D$4+E8*$E$4+F8*$F$4+G8*$G$4+H8*$H$4+I8*$I$4+J8*$J$4)/$K$4,0))</f>
        <v/>
      </c>
      <c r="L8" s="71" t="str">
        <f>末考得分统计表!AR6</f>
        <v/>
      </c>
      <c r="M8" s="72" t="str">
        <f>IF(B8="","",ROUND(K8*$K$4+L8*$L$4,0))</f>
        <v/>
      </c>
      <c r="N8" s="73"/>
    </row>
    <row r="9" ht="17" customHeight="1" spans="1:14">
      <c r="A9" s="64">
        <v>5</v>
      </c>
      <c r="B9" s="65" t="str">
        <f>IF(设置!C20="","",设置!C20)</f>
        <v/>
      </c>
      <c r="C9" s="65" t="str">
        <f>IF(设置!D20="","",设置!D20)</f>
        <v/>
      </c>
      <c r="D9" s="66">
        <f>IF(综合成绩记录!D9="",0,综合成绩记录!D9)</f>
        <v>0</v>
      </c>
      <c r="E9" s="66">
        <f>IF(综合成绩记录!E9="",0,综合成绩记录!E9)</f>
        <v>0</v>
      </c>
      <c r="F9" s="66">
        <f>IF(综合成绩记录!F9="",0,综合成绩记录!F9)</f>
        <v>0</v>
      </c>
      <c r="G9" s="66">
        <f>IF(综合成绩记录!G9="",0,综合成绩记录!G9)</f>
        <v>0</v>
      </c>
      <c r="H9" s="66">
        <f>IF(综合成绩记录!H9="",0,综合成绩记录!H9)</f>
        <v>0</v>
      </c>
      <c r="I9" s="66">
        <f>IF(综合成绩记录!I9="",0,综合成绩记录!I9)</f>
        <v>0</v>
      </c>
      <c r="J9" s="66">
        <f>IF(综合成绩记录!J9="",0,综合成绩记录!J9)</f>
        <v>0</v>
      </c>
      <c r="K9" s="70" t="str">
        <f>IF(B9="","",ROUND((D9*$D$4+E9*$E$4+F9*$F$4+G9*$G$4+H9*$H$4+I9*$I$4+J9*$J$4)/$K$4,0))</f>
        <v/>
      </c>
      <c r="L9" s="71" t="str">
        <f>末考得分统计表!AR7</f>
        <v/>
      </c>
      <c r="M9" s="72" t="str">
        <f>IF(B9="","",ROUND(K9*$K$4+L9*$L$4,0))</f>
        <v/>
      </c>
      <c r="N9" s="73"/>
    </row>
    <row r="10" ht="17" customHeight="1" spans="1:14">
      <c r="A10" s="64">
        <v>6</v>
      </c>
      <c r="B10" s="65" t="str">
        <f>IF(设置!C21="","",设置!C21)</f>
        <v/>
      </c>
      <c r="C10" s="65" t="str">
        <f>IF(设置!D21="","",设置!D21)</f>
        <v/>
      </c>
      <c r="D10" s="66">
        <f>IF(综合成绩记录!D10="",0,综合成绩记录!D10)</f>
        <v>0</v>
      </c>
      <c r="E10" s="66">
        <f>IF(综合成绩记录!E10="",0,综合成绩记录!E10)</f>
        <v>0</v>
      </c>
      <c r="F10" s="66">
        <f>IF(综合成绩记录!F10="",0,综合成绩记录!F10)</f>
        <v>0</v>
      </c>
      <c r="G10" s="66">
        <f>IF(综合成绩记录!G10="",0,综合成绩记录!G10)</f>
        <v>0</v>
      </c>
      <c r="H10" s="66">
        <f>IF(综合成绩记录!H10="",0,综合成绩记录!H10)</f>
        <v>0</v>
      </c>
      <c r="I10" s="66">
        <f>IF(综合成绩记录!I10="",0,综合成绩记录!I10)</f>
        <v>0</v>
      </c>
      <c r="J10" s="66">
        <f>IF(综合成绩记录!J10="",0,综合成绩记录!J10)</f>
        <v>0</v>
      </c>
      <c r="K10" s="70" t="str">
        <f>IF(B10="","",ROUND((D10*$D$4+E10*$E$4+F10*$F$4+G10*$G$4+H10*$H$4+I10*$I$4+J10*$J$4)/$K$4,0))</f>
        <v/>
      </c>
      <c r="L10" s="71" t="str">
        <f>末考得分统计表!AR8</f>
        <v/>
      </c>
      <c r="M10" s="72" t="str">
        <f>IF(B10="","",ROUND(K10*$K$4+L10*$L$4,0))</f>
        <v/>
      </c>
      <c r="N10" s="73"/>
    </row>
    <row r="11" ht="17" customHeight="1" spans="1:14">
      <c r="A11" s="64">
        <v>7</v>
      </c>
      <c r="B11" s="65" t="str">
        <f>IF(设置!C22="","",设置!C22)</f>
        <v/>
      </c>
      <c r="C11" s="65" t="str">
        <f>IF(设置!D22="","",设置!D22)</f>
        <v/>
      </c>
      <c r="D11" s="66">
        <f>IF(综合成绩记录!D11="",0,综合成绩记录!D11)</f>
        <v>0</v>
      </c>
      <c r="E11" s="66">
        <f>IF(综合成绩记录!E11="",0,综合成绩记录!E11)</f>
        <v>0</v>
      </c>
      <c r="F11" s="66">
        <f>IF(综合成绩记录!F11="",0,综合成绩记录!F11)</f>
        <v>0</v>
      </c>
      <c r="G11" s="66">
        <f>IF(综合成绩记录!G11="",0,综合成绩记录!G11)</f>
        <v>0</v>
      </c>
      <c r="H11" s="66">
        <f>IF(综合成绩记录!H11="",0,综合成绩记录!H11)</f>
        <v>0</v>
      </c>
      <c r="I11" s="66">
        <f>IF(综合成绩记录!I11="",0,综合成绩记录!I11)</f>
        <v>0</v>
      </c>
      <c r="J11" s="66">
        <f>IF(综合成绩记录!J11="",0,综合成绩记录!J11)</f>
        <v>0</v>
      </c>
      <c r="K11" s="70" t="str">
        <f>IF(B11="","",ROUND((D11*$D$4+E11*$E$4+F11*$F$4+G11*$G$4+H11*$H$4+I11*$I$4+J11*$J$4)/$K$4,0))</f>
        <v/>
      </c>
      <c r="L11" s="71" t="str">
        <f>末考得分统计表!AR9</f>
        <v/>
      </c>
      <c r="M11" s="72" t="str">
        <f>IF(B11="","",ROUND(K11*$K$4+L11*$L$4,0))</f>
        <v/>
      </c>
      <c r="N11" s="73"/>
    </row>
    <row r="12" ht="17" customHeight="1" spans="1:14">
      <c r="A12" s="64">
        <v>8</v>
      </c>
      <c r="B12" s="65" t="str">
        <f>IF(设置!C23="","",设置!C23)</f>
        <v/>
      </c>
      <c r="C12" s="65" t="str">
        <f>IF(设置!D23="","",设置!D23)</f>
        <v/>
      </c>
      <c r="D12" s="66">
        <f>IF(综合成绩记录!D12="",0,综合成绩记录!D12)</f>
        <v>0</v>
      </c>
      <c r="E12" s="66">
        <f>IF(综合成绩记录!E12="",0,综合成绩记录!E12)</f>
        <v>0</v>
      </c>
      <c r="F12" s="66">
        <f>IF(综合成绩记录!F12="",0,综合成绩记录!F12)</f>
        <v>0</v>
      </c>
      <c r="G12" s="66">
        <f>IF(综合成绩记录!G12="",0,综合成绩记录!G12)</f>
        <v>0</v>
      </c>
      <c r="H12" s="66">
        <f>IF(综合成绩记录!H12="",0,综合成绩记录!H12)</f>
        <v>0</v>
      </c>
      <c r="I12" s="66">
        <f>IF(综合成绩记录!I12="",0,综合成绩记录!I12)</f>
        <v>0</v>
      </c>
      <c r="J12" s="66">
        <f>IF(综合成绩记录!J12="",0,综合成绩记录!J12)</f>
        <v>0</v>
      </c>
      <c r="K12" s="70" t="str">
        <f>IF(B12="","",ROUND((D12*$D$4+E12*$E$4+F12*$F$4+G12*$G$4+H12*$H$4+I12*$I$4+J12*$J$4)/$K$4,0))</f>
        <v/>
      </c>
      <c r="L12" s="71" t="str">
        <f>末考得分统计表!AR10</f>
        <v/>
      </c>
      <c r="M12" s="72" t="str">
        <f>IF(B12="","",ROUND(K12*$K$4+L12*$L$4,0))</f>
        <v/>
      </c>
      <c r="N12" s="73"/>
    </row>
    <row r="13" ht="17" customHeight="1" spans="1:14">
      <c r="A13" s="64">
        <v>9</v>
      </c>
      <c r="B13" s="65" t="str">
        <f>IF(设置!C24="","",设置!C24)</f>
        <v/>
      </c>
      <c r="C13" s="65" t="str">
        <f>IF(设置!D24="","",设置!D24)</f>
        <v/>
      </c>
      <c r="D13" s="66">
        <f>IF(综合成绩记录!D13="",0,综合成绩记录!D13)</f>
        <v>0</v>
      </c>
      <c r="E13" s="66">
        <f>IF(综合成绩记录!E13="",0,综合成绩记录!E13)</f>
        <v>0</v>
      </c>
      <c r="F13" s="66">
        <f>IF(综合成绩记录!F13="",0,综合成绩记录!F13)</f>
        <v>0</v>
      </c>
      <c r="G13" s="66">
        <f>IF(综合成绩记录!G13="",0,综合成绩记录!G13)</f>
        <v>0</v>
      </c>
      <c r="H13" s="66">
        <f>IF(综合成绩记录!H13="",0,综合成绩记录!H13)</f>
        <v>0</v>
      </c>
      <c r="I13" s="66">
        <f>IF(综合成绩记录!I13="",0,综合成绩记录!I13)</f>
        <v>0</v>
      </c>
      <c r="J13" s="66">
        <f>IF(综合成绩记录!J13="",0,综合成绩记录!J13)</f>
        <v>0</v>
      </c>
      <c r="K13" s="70" t="str">
        <f>IF(B13="","",ROUND((D13*$D$4+E13*$E$4+F13*$F$4+G13*$G$4+H13*$H$4+I13*$I$4+J13*$J$4)/$K$4,0))</f>
        <v/>
      </c>
      <c r="L13" s="71" t="str">
        <f>末考得分统计表!AR11</f>
        <v/>
      </c>
      <c r="M13" s="72" t="str">
        <f>IF(B13="","",ROUND(K13*$K$4+L13*$L$4,0))</f>
        <v/>
      </c>
      <c r="N13" s="73"/>
    </row>
    <row r="14" ht="17" customHeight="1" spans="1:14">
      <c r="A14" s="64">
        <v>10</v>
      </c>
      <c r="B14" s="65" t="str">
        <f>IF(设置!C25="","",设置!C25)</f>
        <v/>
      </c>
      <c r="C14" s="65" t="str">
        <f>IF(设置!D25="","",设置!D25)</f>
        <v/>
      </c>
      <c r="D14" s="66">
        <f>IF(综合成绩记录!D14="",0,综合成绩记录!D14)</f>
        <v>0</v>
      </c>
      <c r="E14" s="66">
        <f>IF(综合成绩记录!E14="",0,综合成绩记录!E14)</f>
        <v>0</v>
      </c>
      <c r="F14" s="66">
        <f>IF(综合成绩记录!F14="",0,综合成绩记录!F14)</f>
        <v>0</v>
      </c>
      <c r="G14" s="66">
        <f>IF(综合成绩记录!G14="",0,综合成绩记录!G14)</f>
        <v>0</v>
      </c>
      <c r="H14" s="66">
        <f>IF(综合成绩记录!H14="",0,综合成绩记录!H14)</f>
        <v>0</v>
      </c>
      <c r="I14" s="66">
        <f>IF(综合成绩记录!I14="",0,综合成绩记录!I14)</f>
        <v>0</v>
      </c>
      <c r="J14" s="66">
        <f>IF(综合成绩记录!J14="",0,综合成绩记录!J14)</f>
        <v>0</v>
      </c>
      <c r="K14" s="70" t="str">
        <f>IF(B14="","",ROUND((D14*$D$4+E14*$E$4+F14*$F$4+G14*$G$4+H14*$H$4+I14*$I$4+J14*$J$4)/$K$4,0))</f>
        <v/>
      </c>
      <c r="L14" s="71" t="str">
        <f>末考得分统计表!AR12</f>
        <v/>
      </c>
      <c r="M14" s="72" t="str">
        <f>IF(B14="","",ROUND(K14*$K$4+L14*$L$4,0))</f>
        <v/>
      </c>
      <c r="N14" s="73"/>
    </row>
    <row r="15" ht="17" customHeight="1" spans="1:14">
      <c r="A15" s="64">
        <v>11</v>
      </c>
      <c r="B15" s="65" t="str">
        <f>IF(设置!C26="","",设置!C26)</f>
        <v/>
      </c>
      <c r="C15" s="65" t="str">
        <f>IF(设置!D26="","",设置!D26)</f>
        <v/>
      </c>
      <c r="D15" s="66">
        <f>IF(综合成绩记录!D15="",0,综合成绩记录!D15)</f>
        <v>0</v>
      </c>
      <c r="E15" s="66">
        <f>IF(综合成绩记录!E15="",0,综合成绩记录!E15)</f>
        <v>0</v>
      </c>
      <c r="F15" s="66">
        <f>IF(综合成绩记录!F15="",0,综合成绩记录!F15)</f>
        <v>0</v>
      </c>
      <c r="G15" s="66">
        <f>IF(综合成绩记录!G15="",0,综合成绩记录!G15)</f>
        <v>0</v>
      </c>
      <c r="H15" s="66">
        <f>IF(综合成绩记录!H15="",0,综合成绩记录!H15)</f>
        <v>0</v>
      </c>
      <c r="I15" s="66">
        <f>IF(综合成绩记录!I15="",0,综合成绩记录!I15)</f>
        <v>0</v>
      </c>
      <c r="J15" s="66">
        <f>IF(综合成绩记录!J15="",0,综合成绩记录!J15)</f>
        <v>0</v>
      </c>
      <c r="K15" s="70" t="str">
        <f>IF(B15="","",ROUND((D15*$D$4+E15*$E$4+F15*$F$4+G15*$G$4+H15*$H$4+I15*$I$4+J15*$J$4)/$K$4,0))</f>
        <v/>
      </c>
      <c r="L15" s="71" t="str">
        <f>末考得分统计表!AR13</f>
        <v/>
      </c>
      <c r="M15" s="72" t="str">
        <f>IF(B15="","",ROUND(K15*$K$4+L15*$L$4,0))</f>
        <v/>
      </c>
      <c r="N15" s="73"/>
    </row>
    <row r="16" ht="17" customHeight="1" spans="1:14">
      <c r="A16" s="64">
        <v>12</v>
      </c>
      <c r="B16" s="65" t="str">
        <f>IF(设置!C27="","",设置!C27)</f>
        <v/>
      </c>
      <c r="C16" s="65" t="str">
        <f>IF(设置!D27="","",设置!D27)</f>
        <v/>
      </c>
      <c r="D16" s="66">
        <f>IF(综合成绩记录!D16="",0,综合成绩记录!D16)</f>
        <v>0</v>
      </c>
      <c r="E16" s="66">
        <f>IF(综合成绩记录!E16="",0,综合成绩记录!E16)</f>
        <v>0</v>
      </c>
      <c r="F16" s="66">
        <f>IF(综合成绩记录!F16="",0,综合成绩记录!F16)</f>
        <v>0</v>
      </c>
      <c r="G16" s="66">
        <f>IF(综合成绩记录!G16="",0,综合成绩记录!G16)</f>
        <v>0</v>
      </c>
      <c r="H16" s="66">
        <f>IF(综合成绩记录!H16="",0,综合成绩记录!H16)</f>
        <v>0</v>
      </c>
      <c r="I16" s="66">
        <f>IF(综合成绩记录!I16="",0,综合成绩记录!I16)</f>
        <v>0</v>
      </c>
      <c r="J16" s="66">
        <f>IF(综合成绩记录!J16="",0,综合成绩记录!J16)</f>
        <v>0</v>
      </c>
      <c r="K16" s="70" t="str">
        <f>IF(B16="","",ROUND((D16*$D$4+E16*$E$4+F16*$F$4+G16*$G$4+H16*$H$4+I16*$I$4+J16*$J$4)/$K$4,0))</f>
        <v/>
      </c>
      <c r="L16" s="71" t="str">
        <f>末考得分统计表!AR14</f>
        <v/>
      </c>
      <c r="M16" s="72" t="str">
        <f>IF(B16="","",ROUND(K16*$K$4+L16*$L$4,0))</f>
        <v/>
      </c>
      <c r="N16" s="73"/>
    </row>
    <row r="17" ht="17" customHeight="1" spans="1:14">
      <c r="A17" s="64">
        <v>13</v>
      </c>
      <c r="B17" s="65" t="str">
        <f>IF(设置!C28="","",设置!C28)</f>
        <v/>
      </c>
      <c r="C17" s="65" t="str">
        <f>IF(设置!D28="","",设置!D28)</f>
        <v/>
      </c>
      <c r="D17" s="66">
        <f>IF(综合成绩记录!D17="",0,综合成绩记录!D17)</f>
        <v>0</v>
      </c>
      <c r="E17" s="66">
        <f>IF(综合成绩记录!E17="",0,综合成绩记录!E17)</f>
        <v>0</v>
      </c>
      <c r="F17" s="66">
        <f>IF(综合成绩记录!F17="",0,综合成绩记录!F17)</f>
        <v>0</v>
      </c>
      <c r="G17" s="66">
        <f>IF(综合成绩记录!G17="",0,综合成绩记录!G17)</f>
        <v>0</v>
      </c>
      <c r="H17" s="66">
        <f>IF(综合成绩记录!H17="",0,综合成绩记录!H17)</f>
        <v>0</v>
      </c>
      <c r="I17" s="66">
        <f>IF(综合成绩记录!I17="",0,综合成绩记录!I17)</f>
        <v>0</v>
      </c>
      <c r="J17" s="66">
        <f>IF(综合成绩记录!J17="",0,综合成绩记录!J17)</f>
        <v>0</v>
      </c>
      <c r="K17" s="70" t="str">
        <f>IF(B17="","",ROUND((D17*$D$4+E17*$E$4+F17*$F$4+G17*$G$4+H17*$H$4+I17*$I$4+J17*$J$4)/$K$4,0))</f>
        <v/>
      </c>
      <c r="L17" s="71" t="str">
        <f>末考得分统计表!AR15</f>
        <v/>
      </c>
      <c r="M17" s="72" t="str">
        <f>IF(B17="","",ROUND(K17*$K$4+L17*$L$4,0))</f>
        <v/>
      </c>
      <c r="N17" s="73"/>
    </row>
    <row r="18" ht="17" customHeight="1" spans="1:14">
      <c r="A18" s="64">
        <v>14</v>
      </c>
      <c r="B18" s="65" t="str">
        <f>IF(设置!C29="","",设置!C29)</f>
        <v/>
      </c>
      <c r="C18" s="65" t="str">
        <f>IF(设置!D29="","",设置!D29)</f>
        <v/>
      </c>
      <c r="D18" s="66">
        <f>IF(综合成绩记录!D18="",0,综合成绩记录!D18)</f>
        <v>0</v>
      </c>
      <c r="E18" s="66">
        <f>IF(综合成绩记录!E18="",0,综合成绩记录!E18)</f>
        <v>0</v>
      </c>
      <c r="F18" s="66">
        <f>IF(综合成绩记录!F18="",0,综合成绩记录!F18)</f>
        <v>0</v>
      </c>
      <c r="G18" s="66">
        <f>IF(综合成绩记录!G18="",0,综合成绩记录!G18)</f>
        <v>0</v>
      </c>
      <c r="H18" s="66">
        <f>IF(综合成绩记录!H18="",0,综合成绩记录!H18)</f>
        <v>0</v>
      </c>
      <c r="I18" s="66">
        <f>IF(综合成绩记录!I18="",0,综合成绩记录!I18)</f>
        <v>0</v>
      </c>
      <c r="J18" s="66">
        <f>IF(综合成绩记录!J18="",0,综合成绩记录!J18)</f>
        <v>0</v>
      </c>
      <c r="K18" s="70" t="str">
        <f>IF(B18="","",ROUND((D18*$D$4+E18*$E$4+F18*$F$4+G18*$G$4+H18*$H$4+I18*$I$4+J18*$J$4)/$K$4,0))</f>
        <v/>
      </c>
      <c r="L18" s="71" t="str">
        <f>末考得分统计表!AR16</f>
        <v/>
      </c>
      <c r="M18" s="72" t="str">
        <f>IF(B18="","",ROUND(K18*$K$4+L18*$L$4,0))</f>
        <v/>
      </c>
      <c r="N18" s="73"/>
    </row>
    <row r="19" ht="17" customHeight="1" spans="1:14">
      <c r="A19" s="64">
        <v>15</v>
      </c>
      <c r="B19" s="65" t="str">
        <f>IF(设置!C30="","",设置!C30)</f>
        <v/>
      </c>
      <c r="C19" s="65" t="str">
        <f>IF(设置!D30="","",设置!D30)</f>
        <v/>
      </c>
      <c r="D19" s="66">
        <f>IF(综合成绩记录!D19="",0,综合成绩记录!D19)</f>
        <v>0</v>
      </c>
      <c r="E19" s="66">
        <f>IF(综合成绩记录!E19="",0,综合成绩记录!E19)</f>
        <v>0</v>
      </c>
      <c r="F19" s="66">
        <f>IF(综合成绩记录!F19="",0,综合成绩记录!F19)</f>
        <v>0</v>
      </c>
      <c r="G19" s="66">
        <f>IF(综合成绩记录!G19="",0,综合成绩记录!G19)</f>
        <v>0</v>
      </c>
      <c r="H19" s="66">
        <f>IF(综合成绩记录!H19="",0,综合成绩记录!H19)</f>
        <v>0</v>
      </c>
      <c r="I19" s="66">
        <f>IF(综合成绩记录!I19="",0,综合成绩记录!I19)</f>
        <v>0</v>
      </c>
      <c r="J19" s="66">
        <f>IF(综合成绩记录!J19="",0,综合成绩记录!J19)</f>
        <v>0</v>
      </c>
      <c r="K19" s="70" t="str">
        <f>IF(B19="","",ROUND((D19*$D$4+E19*$E$4+F19*$F$4+G19*$G$4+H19*$H$4+I19*$I$4+J19*$J$4)/$K$4,0))</f>
        <v/>
      </c>
      <c r="L19" s="71" t="str">
        <f>末考得分统计表!AR17</f>
        <v/>
      </c>
      <c r="M19" s="72" t="str">
        <f>IF(B19="","",ROUND(K19*$K$4+L19*$L$4,0))</f>
        <v/>
      </c>
      <c r="N19" s="73"/>
    </row>
    <row r="20" ht="17" customHeight="1" spans="1:14">
      <c r="A20" s="64">
        <v>16</v>
      </c>
      <c r="B20" s="65" t="str">
        <f>IF(设置!C31="","",设置!C31)</f>
        <v/>
      </c>
      <c r="C20" s="65" t="str">
        <f>IF(设置!D31="","",设置!D31)</f>
        <v/>
      </c>
      <c r="D20" s="66">
        <f>IF(综合成绩记录!D20="",0,综合成绩记录!D20)</f>
        <v>0</v>
      </c>
      <c r="E20" s="66">
        <f>IF(综合成绩记录!E20="",0,综合成绩记录!E20)</f>
        <v>0</v>
      </c>
      <c r="F20" s="66">
        <f>IF(综合成绩记录!F20="",0,综合成绩记录!F20)</f>
        <v>0</v>
      </c>
      <c r="G20" s="66">
        <f>IF(综合成绩记录!G20="",0,综合成绩记录!G20)</f>
        <v>0</v>
      </c>
      <c r="H20" s="66">
        <f>IF(综合成绩记录!H20="",0,综合成绩记录!H20)</f>
        <v>0</v>
      </c>
      <c r="I20" s="66">
        <f>IF(综合成绩记录!I20="",0,综合成绩记录!I20)</f>
        <v>0</v>
      </c>
      <c r="J20" s="66">
        <f>IF(综合成绩记录!J20="",0,综合成绩记录!J20)</f>
        <v>0</v>
      </c>
      <c r="K20" s="70" t="str">
        <f>IF(B20="","",ROUND((D20*$D$4+E20*$E$4+F20*$F$4+G20*$G$4+H20*$H$4+I20*$I$4+J20*$J$4)/$K$4,0))</f>
        <v/>
      </c>
      <c r="L20" s="71" t="str">
        <f>末考得分统计表!AR18</f>
        <v/>
      </c>
      <c r="M20" s="72" t="str">
        <f>IF(B20="","",ROUND(K20*$K$4+L20*$L$4,0))</f>
        <v/>
      </c>
      <c r="N20" s="73"/>
    </row>
    <row r="21" ht="17" customHeight="1" spans="1:14">
      <c r="A21" s="64">
        <v>17</v>
      </c>
      <c r="B21" s="65" t="str">
        <f>IF(设置!C32="","",设置!C32)</f>
        <v/>
      </c>
      <c r="C21" s="65" t="str">
        <f>IF(设置!D32="","",设置!D32)</f>
        <v/>
      </c>
      <c r="D21" s="66">
        <f>IF(综合成绩记录!D21="",0,综合成绩记录!D21)</f>
        <v>0</v>
      </c>
      <c r="E21" s="66">
        <f>IF(综合成绩记录!E21="",0,综合成绩记录!E21)</f>
        <v>0</v>
      </c>
      <c r="F21" s="66">
        <f>IF(综合成绩记录!F21="",0,综合成绩记录!F21)</f>
        <v>0</v>
      </c>
      <c r="G21" s="66">
        <f>IF(综合成绩记录!G21="",0,综合成绩记录!G21)</f>
        <v>0</v>
      </c>
      <c r="H21" s="66">
        <f>IF(综合成绩记录!H21="",0,综合成绩记录!H21)</f>
        <v>0</v>
      </c>
      <c r="I21" s="66">
        <f>IF(综合成绩记录!I21="",0,综合成绩记录!I21)</f>
        <v>0</v>
      </c>
      <c r="J21" s="66">
        <f>IF(综合成绩记录!J21="",0,综合成绩记录!J21)</f>
        <v>0</v>
      </c>
      <c r="K21" s="70" t="str">
        <f>IF(B21="","",ROUND((D21*$D$4+E21*$E$4+F21*$F$4+G21*$G$4+H21*$H$4+I21*$I$4+J21*$J$4)/$K$4,0))</f>
        <v/>
      </c>
      <c r="L21" s="71" t="str">
        <f>末考得分统计表!AR19</f>
        <v/>
      </c>
      <c r="M21" s="72" t="str">
        <f>IF(B21="","",ROUND(K21*$K$4+L21*$L$4,0))</f>
        <v/>
      </c>
      <c r="N21" s="73"/>
    </row>
    <row r="22" ht="17" customHeight="1" spans="1:14">
      <c r="A22" s="64">
        <v>18</v>
      </c>
      <c r="B22" s="65" t="str">
        <f>IF(设置!C33="","",设置!C33)</f>
        <v/>
      </c>
      <c r="C22" s="65" t="str">
        <f>IF(设置!D33="","",设置!D33)</f>
        <v/>
      </c>
      <c r="D22" s="66">
        <f>IF(综合成绩记录!D22="",0,综合成绩记录!D22)</f>
        <v>0</v>
      </c>
      <c r="E22" s="66">
        <f>IF(综合成绩记录!E22="",0,综合成绩记录!E22)</f>
        <v>0</v>
      </c>
      <c r="F22" s="66">
        <f>IF(综合成绩记录!F22="",0,综合成绩记录!F22)</f>
        <v>0</v>
      </c>
      <c r="G22" s="66">
        <f>IF(综合成绩记录!G22="",0,综合成绩记录!G22)</f>
        <v>0</v>
      </c>
      <c r="H22" s="66">
        <f>IF(综合成绩记录!H22="",0,综合成绩记录!H22)</f>
        <v>0</v>
      </c>
      <c r="I22" s="66">
        <f>IF(综合成绩记录!I22="",0,综合成绩记录!I22)</f>
        <v>0</v>
      </c>
      <c r="J22" s="66">
        <f>IF(综合成绩记录!J22="",0,综合成绩记录!J22)</f>
        <v>0</v>
      </c>
      <c r="K22" s="70" t="str">
        <f>IF(B22="","",ROUND((D22*$D$4+E22*$E$4+F22*$F$4+G22*$G$4+H22*$H$4+I22*$I$4+J22*$J$4)/$K$4,0))</f>
        <v/>
      </c>
      <c r="L22" s="71" t="str">
        <f>末考得分统计表!AR20</f>
        <v/>
      </c>
      <c r="M22" s="72" t="str">
        <f>IF(B22="","",ROUND(K22*$K$4+L22*$L$4,0))</f>
        <v/>
      </c>
      <c r="N22" s="73"/>
    </row>
    <row r="23" ht="17" customHeight="1" spans="1:14">
      <c r="A23" s="64">
        <v>19</v>
      </c>
      <c r="B23" s="65" t="str">
        <f>IF(设置!C34="","",设置!C34)</f>
        <v/>
      </c>
      <c r="C23" s="65" t="str">
        <f>IF(设置!D34="","",设置!D34)</f>
        <v/>
      </c>
      <c r="D23" s="66">
        <f>IF(综合成绩记录!D23="",0,综合成绩记录!D23)</f>
        <v>0</v>
      </c>
      <c r="E23" s="66">
        <f>IF(综合成绩记录!E23="",0,综合成绩记录!E23)</f>
        <v>0</v>
      </c>
      <c r="F23" s="66">
        <f>IF(综合成绩记录!F23="",0,综合成绩记录!F23)</f>
        <v>0</v>
      </c>
      <c r="G23" s="66">
        <f>IF(综合成绩记录!G23="",0,综合成绩记录!G23)</f>
        <v>0</v>
      </c>
      <c r="H23" s="66">
        <f>IF(综合成绩记录!H23="",0,综合成绩记录!H23)</f>
        <v>0</v>
      </c>
      <c r="I23" s="66">
        <f>IF(综合成绩记录!I23="",0,综合成绩记录!I23)</f>
        <v>0</v>
      </c>
      <c r="J23" s="66">
        <f>IF(综合成绩记录!J23="",0,综合成绩记录!J23)</f>
        <v>0</v>
      </c>
      <c r="K23" s="70" t="str">
        <f>IF(B23="","",ROUND((D23*$D$4+E23*$E$4+F23*$F$4+G23*$G$4+H23*$H$4+I23*$I$4+J23*$J$4)/$K$4,0))</f>
        <v/>
      </c>
      <c r="L23" s="71" t="str">
        <f>末考得分统计表!AR21</f>
        <v/>
      </c>
      <c r="M23" s="72" t="str">
        <f>IF(B23="","",ROUND(K23*$K$4+L23*$L$4,0))</f>
        <v/>
      </c>
      <c r="N23" s="73"/>
    </row>
    <row r="24" ht="17" customHeight="1" spans="1:14">
      <c r="A24" s="64">
        <v>20</v>
      </c>
      <c r="B24" s="65" t="str">
        <f>IF(设置!C35="","",设置!C35)</f>
        <v/>
      </c>
      <c r="C24" s="65" t="str">
        <f>IF(设置!D35="","",设置!D35)</f>
        <v/>
      </c>
      <c r="D24" s="66">
        <f>IF(综合成绩记录!D24="",0,综合成绩记录!D24)</f>
        <v>0</v>
      </c>
      <c r="E24" s="66">
        <f>IF(综合成绩记录!E24="",0,综合成绩记录!E24)</f>
        <v>0</v>
      </c>
      <c r="F24" s="66">
        <f>IF(综合成绩记录!F24="",0,综合成绩记录!F24)</f>
        <v>0</v>
      </c>
      <c r="G24" s="66">
        <f>IF(综合成绩记录!G24="",0,综合成绩记录!G24)</f>
        <v>0</v>
      </c>
      <c r="H24" s="66">
        <f>IF(综合成绩记录!H24="",0,综合成绩记录!H24)</f>
        <v>0</v>
      </c>
      <c r="I24" s="66">
        <f>IF(综合成绩记录!I24="",0,综合成绩记录!I24)</f>
        <v>0</v>
      </c>
      <c r="J24" s="66">
        <f>IF(综合成绩记录!J24="",0,综合成绩记录!J24)</f>
        <v>0</v>
      </c>
      <c r="K24" s="70" t="str">
        <f>IF(B24="","",ROUND((D24*$D$4+E24*$E$4+F24*$F$4+G24*$G$4+H24*$H$4+I24*$I$4+J24*$J$4)/$K$4,0))</f>
        <v/>
      </c>
      <c r="L24" s="71" t="str">
        <f>末考得分统计表!AR22</f>
        <v/>
      </c>
      <c r="M24" s="72" t="str">
        <f>IF(B24="","",ROUND(K24*$K$4+L24*$L$4,0))</f>
        <v/>
      </c>
      <c r="N24" s="73"/>
    </row>
    <row r="25" ht="17" customHeight="1" spans="1:14">
      <c r="A25" s="64">
        <v>21</v>
      </c>
      <c r="B25" s="65" t="str">
        <f>IF(设置!C36="","",设置!C36)</f>
        <v/>
      </c>
      <c r="C25" s="65" t="str">
        <f>IF(设置!D36="","",设置!D36)</f>
        <v/>
      </c>
      <c r="D25" s="66">
        <f>IF(综合成绩记录!D25="",0,综合成绩记录!D25)</f>
        <v>0</v>
      </c>
      <c r="E25" s="66">
        <f>IF(综合成绩记录!E25="",0,综合成绩记录!E25)</f>
        <v>0</v>
      </c>
      <c r="F25" s="66">
        <f>IF(综合成绩记录!F25="",0,综合成绩记录!F25)</f>
        <v>0</v>
      </c>
      <c r="G25" s="66">
        <f>IF(综合成绩记录!G25="",0,综合成绩记录!G25)</f>
        <v>0</v>
      </c>
      <c r="H25" s="66">
        <f>IF(综合成绩记录!H25="",0,综合成绩记录!H25)</f>
        <v>0</v>
      </c>
      <c r="I25" s="66">
        <f>IF(综合成绩记录!I25="",0,综合成绩记录!I25)</f>
        <v>0</v>
      </c>
      <c r="J25" s="66">
        <f>IF(综合成绩记录!J25="",0,综合成绩记录!J25)</f>
        <v>0</v>
      </c>
      <c r="K25" s="70" t="str">
        <f>IF(B25="","",ROUND((D25*$D$4+E25*$E$4+F25*$F$4+G25*$G$4+H25*$H$4+I25*$I$4+J25*$J$4)/$K$4,0))</f>
        <v/>
      </c>
      <c r="L25" s="71" t="str">
        <f>末考得分统计表!AR23</f>
        <v/>
      </c>
      <c r="M25" s="72" t="str">
        <f>IF(B25="","",ROUND(K25*$K$4+L25*$L$4,0))</f>
        <v/>
      </c>
      <c r="N25" s="73"/>
    </row>
    <row r="26" ht="17" customHeight="1" spans="1:14">
      <c r="A26" s="64">
        <v>22</v>
      </c>
      <c r="B26" s="65" t="str">
        <f>IF(设置!C37="","",设置!C37)</f>
        <v/>
      </c>
      <c r="C26" s="65" t="str">
        <f>IF(设置!D37="","",设置!D37)</f>
        <v/>
      </c>
      <c r="D26" s="66">
        <f>IF(综合成绩记录!D26="",0,综合成绩记录!D26)</f>
        <v>0</v>
      </c>
      <c r="E26" s="66">
        <f>IF(综合成绩记录!E26="",0,综合成绩记录!E26)</f>
        <v>0</v>
      </c>
      <c r="F26" s="66">
        <f>IF(综合成绩记录!F26="",0,综合成绩记录!F26)</f>
        <v>0</v>
      </c>
      <c r="G26" s="66">
        <f>IF(综合成绩记录!G26="",0,综合成绩记录!G26)</f>
        <v>0</v>
      </c>
      <c r="H26" s="66">
        <f>IF(综合成绩记录!H26="",0,综合成绩记录!H26)</f>
        <v>0</v>
      </c>
      <c r="I26" s="66">
        <f>IF(综合成绩记录!I26="",0,综合成绩记录!I26)</f>
        <v>0</v>
      </c>
      <c r="J26" s="66">
        <f>IF(综合成绩记录!J26="",0,综合成绩记录!J26)</f>
        <v>0</v>
      </c>
      <c r="K26" s="70" t="str">
        <f>IF(B26="","",ROUND((D26*$D$4+E26*$E$4+F26*$F$4+G26*$G$4+H26*$H$4+I26*$I$4+J26*$J$4)/$K$4,0))</f>
        <v/>
      </c>
      <c r="L26" s="71" t="str">
        <f>末考得分统计表!AR24</f>
        <v/>
      </c>
      <c r="M26" s="72" t="str">
        <f>IF(B26="","",ROUND(K26*$K$4+L26*$L$4,0))</f>
        <v/>
      </c>
      <c r="N26" s="73"/>
    </row>
    <row r="27" ht="17" customHeight="1" spans="1:14">
      <c r="A27" s="64">
        <v>23</v>
      </c>
      <c r="B27" s="65" t="str">
        <f>IF(设置!C38="","",设置!C38)</f>
        <v/>
      </c>
      <c r="C27" s="65" t="str">
        <f>IF(设置!D38="","",设置!D38)</f>
        <v/>
      </c>
      <c r="D27" s="66">
        <f>IF(综合成绩记录!D27="",0,综合成绩记录!D27)</f>
        <v>0</v>
      </c>
      <c r="E27" s="66">
        <f>IF(综合成绩记录!E27="",0,综合成绩记录!E27)</f>
        <v>0</v>
      </c>
      <c r="F27" s="66">
        <f>IF(综合成绩记录!F27="",0,综合成绩记录!F27)</f>
        <v>0</v>
      </c>
      <c r="G27" s="66">
        <f>IF(综合成绩记录!G27="",0,综合成绩记录!G27)</f>
        <v>0</v>
      </c>
      <c r="H27" s="66">
        <f>IF(综合成绩记录!H27="",0,综合成绩记录!H27)</f>
        <v>0</v>
      </c>
      <c r="I27" s="66">
        <f>IF(综合成绩记录!I27="",0,综合成绩记录!I27)</f>
        <v>0</v>
      </c>
      <c r="J27" s="66">
        <f>IF(综合成绩记录!J27="",0,综合成绩记录!J27)</f>
        <v>0</v>
      </c>
      <c r="K27" s="70" t="str">
        <f>IF(B27="","",ROUND((D27*$D$4+E27*$E$4+F27*$F$4+G27*$G$4+H27*$H$4+I27*$I$4+J27*$J$4)/$K$4,0))</f>
        <v/>
      </c>
      <c r="L27" s="71" t="str">
        <f>末考得分统计表!AR25</f>
        <v/>
      </c>
      <c r="M27" s="72" t="str">
        <f>IF(B27="","",ROUND(K27*$K$4+L27*$L$4,0))</f>
        <v/>
      </c>
      <c r="N27" s="73"/>
    </row>
    <row r="28" ht="17" customHeight="1" spans="1:14">
      <c r="A28" s="64">
        <v>24</v>
      </c>
      <c r="B28" s="65" t="str">
        <f>IF(设置!C39="","",设置!C39)</f>
        <v/>
      </c>
      <c r="C28" s="65" t="str">
        <f>IF(设置!D39="","",设置!D39)</f>
        <v/>
      </c>
      <c r="D28" s="66">
        <f>IF(综合成绩记录!D28="",0,综合成绩记录!D28)</f>
        <v>0</v>
      </c>
      <c r="E28" s="66">
        <f>IF(综合成绩记录!E28="",0,综合成绩记录!E28)</f>
        <v>0</v>
      </c>
      <c r="F28" s="66">
        <f>IF(综合成绩记录!F28="",0,综合成绩记录!F28)</f>
        <v>0</v>
      </c>
      <c r="G28" s="66">
        <f>IF(综合成绩记录!G28="",0,综合成绩记录!G28)</f>
        <v>0</v>
      </c>
      <c r="H28" s="66">
        <f>IF(综合成绩记录!H28="",0,综合成绩记录!H28)</f>
        <v>0</v>
      </c>
      <c r="I28" s="66">
        <f>IF(综合成绩记录!I28="",0,综合成绩记录!I28)</f>
        <v>0</v>
      </c>
      <c r="J28" s="66">
        <f>IF(综合成绩记录!J28="",0,综合成绩记录!J28)</f>
        <v>0</v>
      </c>
      <c r="K28" s="70" t="str">
        <f>IF(B28="","",ROUND((D28*$D$4+E28*$E$4+F28*$F$4+G28*$G$4+H28*$H$4+I28*$I$4+J28*$J$4)/$K$4,0))</f>
        <v/>
      </c>
      <c r="L28" s="71" t="str">
        <f>末考得分统计表!AR26</f>
        <v/>
      </c>
      <c r="M28" s="72" t="str">
        <f>IF(B28="","",ROUND(K28*$K$4+L28*$L$4,0))</f>
        <v/>
      </c>
      <c r="N28" s="73"/>
    </row>
    <row r="29" ht="17" customHeight="1" spans="1:14">
      <c r="A29" s="64">
        <v>25</v>
      </c>
      <c r="B29" s="65" t="str">
        <f>IF(设置!C40="","",设置!C40)</f>
        <v/>
      </c>
      <c r="C29" s="65" t="str">
        <f>IF(设置!D40="","",设置!D40)</f>
        <v/>
      </c>
      <c r="D29" s="66">
        <f>IF(综合成绩记录!D29="",0,综合成绩记录!D29)</f>
        <v>0</v>
      </c>
      <c r="E29" s="66">
        <f>IF(综合成绩记录!E29="",0,综合成绩记录!E29)</f>
        <v>0</v>
      </c>
      <c r="F29" s="66">
        <f>IF(综合成绩记录!F29="",0,综合成绩记录!F29)</f>
        <v>0</v>
      </c>
      <c r="G29" s="66">
        <f>IF(综合成绩记录!G29="",0,综合成绩记录!G29)</f>
        <v>0</v>
      </c>
      <c r="H29" s="66">
        <f>IF(综合成绩记录!H29="",0,综合成绩记录!H29)</f>
        <v>0</v>
      </c>
      <c r="I29" s="66">
        <f>IF(综合成绩记录!I29="",0,综合成绩记录!I29)</f>
        <v>0</v>
      </c>
      <c r="J29" s="66">
        <f>IF(综合成绩记录!J29="",0,综合成绩记录!J29)</f>
        <v>0</v>
      </c>
      <c r="K29" s="70" t="str">
        <f>IF(B29="","",ROUND((D29*$D$4+E29*$E$4+F29*$F$4+G29*$G$4+H29*$H$4+I29*$I$4+J29*$J$4)/$K$4,0))</f>
        <v/>
      </c>
      <c r="L29" s="71" t="str">
        <f>末考得分统计表!AR27</f>
        <v/>
      </c>
      <c r="M29" s="72" t="str">
        <f>IF(B29="","",ROUND(K29*$K$4+L29*$L$4,0))</f>
        <v/>
      </c>
      <c r="N29" s="73"/>
    </row>
    <row r="30" ht="17" customHeight="1" spans="1:14">
      <c r="A30" s="64">
        <v>26</v>
      </c>
      <c r="B30" s="65" t="str">
        <f>IF(设置!C41="","",设置!C41)</f>
        <v/>
      </c>
      <c r="C30" s="65" t="str">
        <f>IF(设置!D41="","",设置!D41)</f>
        <v/>
      </c>
      <c r="D30" s="66">
        <f>IF(综合成绩记录!D30="",0,综合成绩记录!D30)</f>
        <v>0</v>
      </c>
      <c r="E30" s="66">
        <f>IF(综合成绩记录!E30="",0,综合成绩记录!E30)</f>
        <v>0</v>
      </c>
      <c r="F30" s="66">
        <f>IF(综合成绩记录!F30="",0,综合成绩记录!F30)</f>
        <v>0</v>
      </c>
      <c r="G30" s="66">
        <f>IF(综合成绩记录!G30="",0,综合成绩记录!G30)</f>
        <v>0</v>
      </c>
      <c r="H30" s="66">
        <f>IF(综合成绩记录!H30="",0,综合成绩记录!H30)</f>
        <v>0</v>
      </c>
      <c r="I30" s="66">
        <f>IF(综合成绩记录!I30="",0,综合成绩记录!I30)</f>
        <v>0</v>
      </c>
      <c r="J30" s="66">
        <f>IF(综合成绩记录!J30="",0,综合成绩记录!J30)</f>
        <v>0</v>
      </c>
      <c r="K30" s="70" t="str">
        <f>IF(B30="","",ROUND((D30*$D$4+E30*$E$4+F30*$F$4+G30*$G$4+H30*$H$4+I30*$I$4+J30*$J$4)/$K$4,0))</f>
        <v/>
      </c>
      <c r="L30" s="71" t="str">
        <f>末考得分统计表!AR28</f>
        <v/>
      </c>
      <c r="M30" s="72" t="str">
        <f>IF(B30="","",ROUND(K30*$K$4+L30*$L$4,0))</f>
        <v/>
      </c>
      <c r="N30" s="73"/>
    </row>
    <row r="31" ht="17" customHeight="1" spans="1:14">
      <c r="A31" s="64">
        <v>27</v>
      </c>
      <c r="B31" s="65" t="str">
        <f>IF(设置!C42="","",设置!C42)</f>
        <v/>
      </c>
      <c r="C31" s="65" t="str">
        <f>IF(设置!D42="","",设置!D42)</f>
        <v/>
      </c>
      <c r="D31" s="66">
        <f>IF(综合成绩记录!D31="",0,综合成绩记录!D31)</f>
        <v>0</v>
      </c>
      <c r="E31" s="66">
        <f>IF(综合成绩记录!E31="",0,综合成绩记录!E31)</f>
        <v>0</v>
      </c>
      <c r="F31" s="66">
        <f>IF(综合成绩记录!F31="",0,综合成绩记录!F31)</f>
        <v>0</v>
      </c>
      <c r="G31" s="66">
        <f>IF(综合成绩记录!G31="",0,综合成绩记录!G31)</f>
        <v>0</v>
      </c>
      <c r="H31" s="66">
        <f>IF(综合成绩记录!H31="",0,综合成绩记录!H31)</f>
        <v>0</v>
      </c>
      <c r="I31" s="66">
        <f>IF(综合成绩记录!I31="",0,综合成绩记录!I31)</f>
        <v>0</v>
      </c>
      <c r="J31" s="66">
        <f>IF(综合成绩记录!J31="",0,综合成绩记录!J31)</f>
        <v>0</v>
      </c>
      <c r="K31" s="70" t="str">
        <f>IF(B31="","",ROUND((D31*$D$4+E31*$E$4+F31*$F$4+G31*$G$4+H31*$H$4+I31*$I$4+J31*$J$4)/$K$4,0))</f>
        <v/>
      </c>
      <c r="L31" s="71" t="str">
        <f>末考得分统计表!AR29</f>
        <v/>
      </c>
      <c r="M31" s="72" t="str">
        <f>IF(B31="","",ROUND(K31*$K$4+L31*$L$4,0))</f>
        <v/>
      </c>
      <c r="N31" s="73"/>
    </row>
    <row r="32" ht="17" customHeight="1" spans="1:14">
      <c r="A32" s="64">
        <v>28</v>
      </c>
      <c r="B32" s="65" t="str">
        <f>IF(设置!C43="","",设置!C43)</f>
        <v/>
      </c>
      <c r="C32" s="65" t="str">
        <f>IF(设置!D43="","",设置!D43)</f>
        <v/>
      </c>
      <c r="D32" s="66">
        <f>IF(综合成绩记录!D32="",0,综合成绩记录!D32)</f>
        <v>0</v>
      </c>
      <c r="E32" s="66">
        <f>IF(综合成绩记录!E32="",0,综合成绩记录!E32)</f>
        <v>0</v>
      </c>
      <c r="F32" s="66">
        <f>IF(综合成绩记录!F32="",0,综合成绩记录!F32)</f>
        <v>0</v>
      </c>
      <c r="G32" s="66">
        <f>IF(综合成绩记录!G32="",0,综合成绩记录!G32)</f>
        <v>0</v>
      </c>
      <c r="H32" s="66">
        <f>IF(综合成绩记录!H32="",0,综合成绩记录!H32)</f>
        <v>0</v>
      </c>
      <c r="I32" s="66">
        <f>IF(综合成绩记录!I32="",0,综合成绩记录!I32)</f>
        <v>0</v>
      </c>
      <c r="J32" s="66">
        <f>IF(综合成绩记录!J32="",0,综合成绩记录!J32)</f>
        <v>0</v>
      </c>
      <c r="K32" s="70" t="str">
        <f>IF(B32="","",ROUND((D32*$D$4+E32*$E$4+F32*$F$4+G32*$G$4+H32*$H$4+I32*$I$4+J32*$J$4)/$K$4,0))</f>
        <v/>
      </c>
      <c r="L32" s="71" t="str">
        <f>末考得分统计表!AR30</f>
        <v/>
      </c>
      <c r="M32" s="72" t="str">
        <f>IF(B32="","",ROUND(K32*$K$4+L32*$L$4,0))</f>
        <v/>
      </c>
      <c r="N32" s="73"/>
    </row>
    <row r="33" ht="17" customHeight="1" spans="1:14">
      <c r="A33" s="64">
        <v>29</v>
      </c>
      <c r="B33" s="65" t="str">
        <f>IF(设置!C44="","",设置!C44)</f>
        <v/>
      </c>
      <c r="C33" s="65" t="str">
        <f>IF(设置!D44="","",设置!D44)</f>
        <v/>
      </c>
      <c r="D33" s="66">
        <f>IF(综合成绩记录!D33="",0,综合成绩记录!D33)</f>
        <v>0</v>
      </c>
      <c r="E33" s="66">
        <f>IF(综合成绩记录!E33="",0,综合成绩记录!E33)</f>
        <v>0</v>
      </c>
      <c r="F33" s="66">
        <f>IF(综合成绩记录!F33="",0,综合成绩记录!F33)</f>
        <v>0</v>
      </c>
      <c r="G33" s="66">
        <f>IF(综合成绩记录!G33="",0,综合成绩记录!G33)</f>
        <v>0</v>
      </c>
      <c r="H33" s="66">
        <f>IF(综合成绩记录!H33="",0,综合成绩记录!H33)</f>
        <v>0</v>
      </c>
      <c r="I33" s="66">
        <f>IF(综合成绩记录!I33="",0,综合成绩记录!I33)</f>
        <v>0</v>
      </c>
      <c r="J33" s="66">
        <f>IF(综合成绩记录!J33="",0,综合成绩记录!J33)</f>
        <v>0</v>
      </c>
      <c r="K33" s="70" t="str">
        <f>IF(B33="","",ROUND((D33*$D$4+E33*$E$4+F33*$F$4+G33*$G$4+H33*$H$4+I33*$I$4+J33*$J$4)/$K$4,0))</f>
        <v/>
      </c>
      <c r="L33" s="71" t="str">
        <f>末考得分统计表!AR31</f>
        <v/>
      </c>
      <c r="M33" s="72" t="str">
        <f>IF(B33="","",ROUND(K33*$K$4+L33*$L$4,0))</f>
        <v/>
      </c>
      <c r="N33" s="73"/>
    </row>
    <row r="34" ht="17" customHeight="1" spans="1:14">
      <c r="A34" s="64">
        <v>30</v>
      </c>
      <c r="B34" s="65" t="str">
        <f>IF(设置!C45="","",设置!C45)</f>
        <v/>
      </c>
      <c r="C34" s="65" t="str">
        <f>IF(设置!D45="","",设置!D45)</f>
        <v/>
      </c>
      <c r="D34" s="66">
        <f>IF(综合成绩记录!D34="",0,综合成绩记录!D34)</f>
        <v>0</v>
      </c>
      <c r="E34" s="66">
        <f>IF(综合成绩记录!E34="",0,综合成绩记录!E34)</f>
        <v>0</v>
      </c>
      <c r="F34" s="66">
        <f>IF(综合成绩记录!F34="",0,综合成绩记录!F34)</f>
        <v>0</v>
      </c>
      <c r="G34" s="66">
        <f>IF(综合成绩记录!G34="",0,综合成绩记录!G34)</f>
        <v>0</v>
      </c>
      <c r="H34" s="66">
        <f>IF(综合成绩记录!H34="",0,综合成绩记录!H34)</f>
        <v>0</v>
      </c>
      <c r="I34" s="66">
        <f>IF(综合成绩记录!I34="",0,综合成绩记录!I34)</f>
        <v>0</v>
      </c>
      <c r="J34" s="66">
        <f>IF(综合成绩记录!J34="",0,综合成绩记录!J34)</f>
        <v>0</v>
      </c>
      <c r="K34" s="70" t="str">
        <f>IF(B34="","",ROUND((D34*$D$4+E34*$E$4+F34*$F$4+G34*$G$4+H34*$H$4+I34*$I$4+J34*$J$4)/$K$4,0))</f>
        <v/>
      </c>
      <c r="L34" s="71" t="str">
        <f>末考得分统计表!AR32</f>
        <v/>
      </c>
      <c r="M34" s="72" t="str">
        <f>IF(B34="","",ROUND(K34*$K$4+L34*$L$4,0))</f>
        <v/>
      </c>
      <c r="N34" s="73"/>
    </row>
    <row r="35" ht="17" customHeight="1" spans="1:14">
      <c r="A35" s="64">
        <v>31</v>
      </c>
      <c r="B35" s="65" t="str">
        <f>IF(设置!C46="","",设置!C46)</f>
        <v/>
      </c>
      <c r="C35" s="65" t="str">
        <f>IF(设置!D46="","",设置!D46)</f>
        <v/>
      </c>
      <c r="D35" s="66">
        <f>IF(综合成绩记录!D35="",0,综合成绩记录!D35)</f>
        <v>0</v>
      </c>
      <c r="E35" s="66">
        <f>IF(综合成绩记录!E35="",0,综合成绩记录!E35)</f>
        <v>0</v>
      </c>
      <c r="F35" s="66">
        <f>IF(综合成绩记录!F35="",0,综合成绩记录!F35)</f>
        <v>0</v>
      </c>
      <c r="G35" s="66">
        <f>IF(综合成绩记录!G35="",0,综合成绩记录!G35)</f>
        <v>0</v>
      </c>
      <c r="H35" s="66">
        <f>IF(综合成绩记录!H35="",0,综合成绩记录!H35)</f>
        <v>0</v>
      </c>
      <c r="I35" s="66">
        <f>IF(综合成绩记录!I35="",0,综合成绩记录!I35)</f>
        <v>0</v>
      </c>
      <c r="J35" s="66">
        <f>IF(综合成绩记录!J35="",0,综合成绩记录!J35)</f>
        <v>0</v>
      </c>
      <c r="K35" s="70" t="str">
        <f>IF(B35="","",ROUND((D35*$D$4+E35*$E$4+F35*$F$4+G35*$G$4+H35*$H$4+I35*$I$4+J35*$J$4)/$K$4,0))</f>
        <v/>
      </c>
      <c r="L35" s="71" t="str">
        <f>末考得分统计表!AR33</f>
        <v/>
      </c>
      <c r="M35" s="72" t="str">
        <f>IF(B35="","",ROUND(K35*$K$4+L35*$L$4,0))</f>
        <v/>
      </c>
      <c r="N35" s="73"/>
    </row>
    <row r="36" ht="17" customHeight="1" spans="1:14">
      <c r="A36" s="64">
        <v>32</v>
      </c>
      <c r="B36" s="65" t="str">
        <f>IF(设置!C47="","",设置!C47)</f>
        <v/>
      </c>
      <c r="C36" s="65" t="str">
        <f>IF(设置!D47="","",设置!D47)</f>
        <v/>
      </c>
      <c r="D36" s="66">
        <f>IF(综合成绩记录!D36="",0,综合成绩记录!D36)</f>
        <v>0</v>
      </c>
      <c r="E36" s="66">
        <f>IF(综合成绩记录!E36="",0,综合成绩记录!E36)</f>
        <v>0</v>
      </c>
      <c r="F36" s="66">
        <f>IF(综合成绩记录!F36="",0,综合成绩记录!F36)</f>
        <v>0</v>
      </c>
      <c r="G36" s="66">
        <f>IF(综合成绩记录!G36="",0,综合成绩记录!G36)</f>
        <v>0</v>
      </c>
      <c r="H36" s="66">
        <f>IF(综合成绩记录!H36="",0,综合成绩记录!H36)</f>
        <v>0</v>
      </c>
      <c r="I36" s="66">
        <f>IF(综合成绩记录!I36="",0,综合成绩记录!I36)</f>
        <v>0</v>
      </c>
      <c r="J36" s="66">
        <f>IF(综合成绩记录!J36="",0,综合成绩记录!J36)</f>
        <v>0</v>
      </c>
      <c r="K36" s="70" t="str">
        <f>IF(B36="","",ROUND((D36*$D$4+E36*$E$4+F36*$F$4+G36*$G$4+H36*$H$4+I36*$I$4+J36*$J$4)/$K$4,0))</f>
        <v/>
      </c>
      <c r="L36" s="71" t="str">
        <f>末考得分统计表!AR34</f>
        <v/>
      </c>
      <c r="M36" s="72" t="str">
        <f>IF(B36="","",ROUND(K36*$K$4+L36*$L$4,0))</f>
        <v/>
      </c>
      <c r="N36" s="73"/>
    </row>
    <row r="37" ht="17" customHeight="1" spans="1:14">
      <c r="A37" s="64">
        <v>33</v>
      </c>
      <c r="B37" s="65" t="str">
        <f>IF(设置!C48="","",设置!C48)</f>
        <v/>
      </c>
      <c r="C37" s="65" t="str">
        <f>IF(设置!D48="","",设置!D48)</f>
        <v/>
      </c>
      <c r="D37" s="66">
        <f>IF(综合成绩记录!D37="",0,综合成绩记录!D37)</f>
        <v>0</v>
      </c>
      <c r="E37" s="66">
        <f>IF(综合成绩记录!E37="",0,综合成绩记录!E37)</f>
        <v>0</v>
      </c>
      <c r="F37" s="66">
        <f>IF(综合成绩记录!F37="",0,综合成绩记录!F37)</f>
        <v>0</v>
      </c>
      <c r="G37" s="66">
        <f>IF(综合成绩记录!G37="",0,综合成绩记录!G37)</f>
        <v>0</v>
      </c>
      <c r="H37" s="66">
        <f>IF(综合成绩记录!H37="",0,综合成绩记录!H37)</f>
        <v>0</v>
      </c>
      <c r="I37" s="66">
        <f>IF(综合成绩记录!I37="",0,综合成绩记录!I37)</f>
        <v>0</v>
      </c>
      <c r="J37" s="66">
        <f>IF(综合成绩记录!J37="",0,综合成绩记录!J37)</f>
        <v>0</v>
      </c>
      <c r="K37" s="70" t="str">
        <f>IF(B37="","",ROUND((D37*$D$4+E37*$E$4+F37*$F$4+G37*$G$4+H37*$H$4+I37*$I$4+J37*$J$4)/$K$4,0))</f>
        <v/>
      </c>
      <c r="L37" s="71" t="str">
        <f>末考得分统计表!AR35</f>
        <v/>
      </c>
      <c r="M37" s="72" t="str">
        <f>IF(B37="","",ROUND(K37*$K$4+L37*$L$4,0))</f>
        <v/>
      </c>
      <c r="N37" s="73"/>
    </row>
    <row r="38" ht="17" customHeight="1" spans="1:14">
      <c r="A38" s="64">
        <v>34</v>
      </c>
      <c r="B38" s="65" t="str">
        <f>IF(设置!C49="","",设置!C49)</f>
        <v/>
      </c>
      <c r="C38" s="65" t="str">
        <f>IF(设置!D49="","",设置!D49)</f>
        <v/>
      </c>
      <c r="D38" s="66">
        <f>IF(综合成绩记录!D38="",0,综合成绩记录!D38)</f>
        <v>0</v>
      </c>
      <c r="E38" s="66">
        <f>IF(综合成绩记录!E38="",0,综合成绩记录!E38)</f>
        <v>0</v>
      </c>
      <c r="F38" s="66">
        <f>IF(综合成绩记录!F38="",0,综合成绩记录!F38)</f>
        <v>0</v>
      </c>
      <c r="G38" s="66">
        <f>IF(综合成绩记录!G38="",0,综合成绩记录!G38)</f>
        <v>0</v>
      </c>
      <c r="H38" s="66">
        <f>IF(综合成绩记录!H38="",0,综合成绩记录!H38)</f>
        <v>0</v>
      </c>
      <c r="I38" s="66">
        <f>IF(综合成绩记录!I38="",0,综合成绩记录!I38)</f>
        <v>0</v>
      </c>
      <c r="J38" s="66">
        <f>IF(综合成绩记录!J38="",0,综合成绩记录!J38)</f>
        <v>0</v>
      </c>
      <c r="K38" s="70" t="str">
        <f>IF(B38="","",ROUND((D38*$D$4+E38*$E$4+F38*$F$4+G38*$G$4+H38*$H$4+I38*$I$4+J38*$J$4)/$K$4,0))</f>
        <v/>
      </c>
      <c r="L38" s="71" t="str">
        <f>末考得分统计表!AR36</f>
        <v/>
      </c>
      <c r="M38" s="72" t="str">
        <f>IF(B38="","",ROUND(K38*$K$4+L38*$L$4,0))</f>
        <v/>
      </c>
      <c r="N38" s="73"/>
    </row>
    <row r="39" ht="17" customHeight="1" spans="1:14">
      <c r="A39" s="64">
        <v>35</v>
      </c>
      <c r="B39" s="65" t="str">
        <f>IF(设置!C50="","",设置!C50)</f>
        <v/>
      </c>
      <c r="C39" s="65" t="str">
        <f>IF(设置!D50="","",设置!D50)</f>
        <v/>
      </c>
      <c r="D39" s="66">
        <f>IF(综合成绩记录!D39="",0,综合成绩记录!D39)</f>
        <v>0</v>
      </c>
      <c r="E39" s="66">
        <f>IF(综合成绩记录!E39="",0,综合成绩记录!E39)</f>
        <v>0</v>
      </c>
      <c r="F39" s="66">
        <f>IF(综合成绩记录!F39="",0,综合成绩记录!F39)</f>
        <v>0</v>
      </c>
      <c r="G39" s="66">
        <f>IF(综合成绩记录!G39="",0,综合成绩记录!G39)</f>
        <v>0</v>
      </c>
      <c r="H39" s="66">
        <f>IF(综合成绩记录!H39="",0,综合成绩记录!H39)</f>
        <v>0</v>
      </c>
      <c r="I39" s="66">
        <f>IF(综合成绩记录!I39="",0,综合成绩记录!I39)</f>
        <v>0</v>
      </c>
      <c r="J39" s="66">
        <f>IF(综合成绩记录!J39="",0,综合成绩记录!J39)</f>
        <v>0</v>
      </c>
      <c r="K39" s="70" t="str">
        <f>IF(B39="","",ROUND((D39*$D$4+E39*$E$4+F39*$F$4+G39*$G$4+H39*$H$4+I39*$I$4+J39*$J$4)/$K$4,0))</f>
        <v/>
      </c>
      <c r="L39" s="71" t="str">
        <f>末考得分统计表!AR37</f>
        <v/>
      </c>
      <c r="M39" s="72" t="str">
        <f>IF(B39="","",ROUND(K39*$K$4+L39*$L$4,0))</f>
        <v/>
      </c>
      <c r="N39" s="73"/>
    </row>
    <row r="40" ht="17" customHeight="1" spans="1:14">
      <c r="A40" s="64">
        <v>36</v>
      </c>
      <c r="B40" s="65" t="str">
        <f>IF(设置!C51="","",设置!C51)</f>
        <v/>
      </c>
      <c r="C40" s="65" t="str">
        <f>IF(设置!D51="","",设置!D51)</f>
        <v/>
      </c>
      <c r="D40" s="66">
        <f>IF(综合成绩记录!D40="",0,综合成绩记录!D40)</f>
        <v>0</v>
      </c>
      <c r="E40" s="66">
        <f>IF(综合成绩记录!E40="",0,综合成绩记录!E40)</f>
        <v>0</v>
      </c>
      <c r="F40" s="66">
        <f>IF(综合成绩记录!F40="",0,综合成绩记录!F40)</f>
        <v>0</v>
      </c>
      <c r="G40" s="66">
        <f>IF(综合成绩记录!G40="",0,综合成绩记录!G40)</f>
        <v>0</v>
      </c>
      <c r="H40" s="66">
        <f>IF(综合成绩记录!H40="",0,综合成绩记录!H40)</f>
        <v>0</v>
      </c>
      <c r="I40" s="66">
        <f>IF(综合成绩记录!I40="",0,综合成绩记录!I40)</f>
        <v>0</v>
      </c>
      <c r="J40" s="66">
        <f>IF(综合成绩记录!J40="",0,综合成绩记录!J40)</f>
        <v>0</v>
      </c>
      <c r="K40" s="70" t="str">
        <f>IF(B40="","",ROUND((D40*$D$4+E40*$E$4+F40*$F$4+G40*$G$4+H40*$H$4+I40*$I$4+J40*$J$4)/$K$4,0))</f>
        <v/>
      </c>
      <c r="L40" s="71" t="str">
        <f>末考得分统计表!AR38</f>
        <v/>
      </c>
      <c r="M40" s="72" t="str">
        <f>IF(B40="","",ROUND(K40*$K$4+L40*$L$4,0))</f>
        <v/>
      </c>
      <c r="N40" s="73"/>
    </row>
    <row r="41" ht="17" customHeight="1" spans="1:14">
      <c r="A41" s="64">
        <v>37</v>
      </c>
      <c r="B41" s="65" t="str">
        <f>IF(设置!C52="","",设置!C52)</f>
        <v/>
      </c>
      <c r="C41" s="65" t="str">
        <f>IF(设置!D52="","",设置!D52)</f>
        <v/>
      </c>
      <c r="D41" s="66">
        <f>IF(综合成绩记录!D41="",0,综合成绩记录!D41)</f>
        <v>0</v>
      </c>
      <c r="E41" s="66">
        <f>IF(综合成绩记录!E41="",0,综合成绩记录!E41)</f>
        <v>0</v>
      </c>
      <c r="F41" s="66">
        <f>IF(综合成绩记录!F41="",0,综合成绩记录!F41)</f>
        <v>0</v>
      </c>
      <c r="G41" s="66">
        <f>IF(综合成绩记录!G41="",0,综合成绩记录!G41)</f>
        <v>0</v>
      </c>
      <c r="H41" s="66">
        <f>IF(综合成绩记录!H41="",0,综合成绩记录!H41)</f>
        <v>0</v>
      </c>
      <c r="I41" s="66">
        <f>IF(综合成绩记录!I41="",0,综合成绩记录!I41)</f>
        <v>0</v>
      </c>
      <c r="J41" s="66">
        <f>IF(综合成绩记录!J41="",0,综合成绩记录!J41)</f>
        <v>0</v>
      </c>
      <c r="K41" s="70" t="str">
        <f>IF(B41="","",ROUND((D41*$D$4+E41*$E$4+F41*$F$4+G41*$G$4+H41*$H$4+I41*$I$4+J41*$J$4)/$K$4,0))</f>
        <v/>
      </c>
      <c r="L41" s="71" t="str">
        <f>末考得分统计表!AR39</f>
        <v/>
      </c>
      <c r="M41" s="72" t="str">
        <f>IF(B41="","",ROUND(K41*$K$4+L41*$L$4,0))</f>
        <v/>
      </c>
      <c r="N41" s="73"/>
    </row>
    <row r="42" ht="17" customHeight="1" spans="1:14">
      <c r="A42" s="64">
        <v>38</v>
      </c>
      <c r="B42" s="65" t="str">
        <f>IF(设置!C53="","",设置!C53)</f>
        <v/>
      </c>
      <c r="C42" s="65" t="str">
        <f>IF(设置!D53="","",设置!D53)</f>
        <v/>
      </c>
      <c r="D42" s="66">
        <f>IF(综合成绩记录!D42="",0,综合成绩记录!D42)</f>
        <v>0</v>
      </c>
      <c r="E42" s="66">
        <f>IF(综合成绩记录!E42="",0,综合成绩记录!E42)</f>
        <v>0</v>
      </c>
      <c r="F42" s="66">
        <f>IF(综合成绩记录!F42="",0,综合成绩记录!F42)</f>
        <v>0</v>
      </c>
      <c r="G42" s="66">
        <f>IF(综合成绩记录!G42="",0,综合成绩记录!G42)</f>
        <v>0</v>
      </c>
      <c r="H42" s="66">
        <f>IF(综合成绩记录!H42="",0,综合成绩记录!H42)</f>
        <v>0</v>
      </c>
      <c r="I42" s="66">
        <f>IF(综合成绩记录!I42="",0,综合成绩记录!I42)</f>
        <v>0</v>
      </c>
      <c r="J42" s="66">
        <f>IF(综合成绩记录!J42="",0,综合成绩记录!J42)</f>
        <v>0</v>
      </c>
      <c r="K42" s="70" t="str">
        <f>IF(B42="","",ROUND((D42*$D$4+E42*$E$4+F42*$F$4+G42*$G$4+H42*$H$4+I42*$I$4+J42*$J$4)/$K$4,0))</f>
        <v/>
      </c>
      <c r="L42" s="71" t="str">
        <f>末考得分统计表!AR40</f>
        <v/>
      </c>
      <c r="M42" s="72" t="str">
        <f>IF(B42="","",ROUND(K42*$K$4+L42*$L$4,0))</f>
        <v/>
      </c>
      <c r="N42" s="73"/>
    </row>
    <row r="43" ht="17" customHeight="1" spans="1:14">
      <c r="A43" s="64">
        <v>39</v>
      </c>
      <c r="B43" s="65" t="str">
        <f>IF(设置!C54="","",设置!C54)</f>
        <v/>
      </c>
      <c r="C43" s="65" t="str">
        <f>IF(设置!D54="","",设置!D54)</f>
        <v/>
      </c>
      <c r="D43" s="66">
        <f>IF(综合成绩记录!D43="",0,综合成绩记录!D43)</f>
        <v>0</v>
      </c>
      <c r="E43" s="66">
        <f>IF(综合成绩记录!E43="",0,综合成绩记录!E43)</f>
        <v>0</v>
      </c>
      <c r="F43" s="66">
        <f>IF(综合成绩记录!F43="",0,综合成绩记录!F43)</f>
        <v>0</v>
      </c>
      <c r="G43" s="66">
        <f>IF(综合成绩记录!G43="",0,综合成绩记录!G43)</f>
        <v>0</v>
      </c>
      <c r="H43" s="66">
        <f>IF(综合成绩记录!H43="",0,综合成绩记录!H43)</f>
        <v>0</v>
      </c>
      <c r="I43" s="66">
        <f>IF(综合成绩记录!I43="",0,综合成绩记录!I43)</f>
        <v>0</v>
      </c>
      <c r="J43" s="66">
        <f>IF(综合成绩记录!J43="",0,综合成绩记录!J43)</f>
        <v>0</v>
      </c>
      <c r="K43" s="70" t="str">
        <f>IF(B43="","",ROUND((D43*$D$4+E43*$E$4+F43*$F$4+G43*$G$4+H43*$H$4+I43*$I$4+J43*$J$4)/$K$4,0))</f>
        <v/>
      </c>
      <c r="L43" s="71" t="str">
        <f>末考得分统计表!AR41</f>
        <v/>
      </c>
      <c r="M43" s="72" t="str">
        <f>IF(B43="","",ROUND(K43*$K$4+L43*$L$4,0))</f>
        <v/>
      </c>
      <c r="N43" s="73"/>
    </row>
    <row r="44" ht="17" customHeight="1" spans="1:14">
      <c r="A44" s="64">
        <v>40</v>
      </c>
      <c r="B44" s="65" t="str">
        <f>IF(设置!C55="","",设置!C55)</f>
        <v/>
      </c>
      <c r="C44" s="65" t="str">
        <f>IF(设置!D55="","",设置!D55)</f>
        <v/>
      </c>
      <c r="D44" s="66">
        <f>IF(综合成绩记录!D44="",0,综合成绩记录!D44)</f>
        <v>0</v>
      </c>
      <c r="E44" s="66">
        <f>IF(综合成绩记录!E44="",0,综合成绩记录!E44)</f>
        <v>0</v>
      </c>
      <c r="F44" s="66">
        <f>IF(综合成绩记录!F44="",0,综合成绩记录!F44)</f>
        <v>0</v>
      </c>
      <c r="G44" s="66">
        <f>IF(综合成绩记录!G44="",0,综合成绩记录!G44)</f>
        <v>0</v>
      </c>
      <c r="H44" s="66">
        <f>IF(综合成绩记录!H44="",0,综合成绩记录!H44)</f>
        <v>0</v>
      </c>
      <c r="I44" s="66">
        <f>IF(综合成绩记录!I44="",0,综合成绩记录!I44)</f>
        <v>0</v>
      </c>
      <c r="J44" s="66">
        <f>IF(综合成绩记录!J44="",0,综合成绩记录!J44)</f>
        <v>0</v>
      </c>
      <c r="K44" s="70" t="str">
        <f>IF(B44="","",ROUND((D44*$D$4+E44*$E$4+F44*$F$4+G44*$G$4+H44*$H$4+I44*$I$4+J44*$J$4)/$K$4,0))</f>
        <v/>
      </c>
      <c r="L44" s="71" t="str">
        <f>末考得分统计表!AR42</f>
        <v/>
      </c>
      <c r="M44" s="72" t="str">
        <f>IF(B44="","",ROUND(K44*$K$4+L44*$L$4,0))</f>
        <v/>
      </c>
      <c r="N44" s="73"/>
    </row>
    <row r="45" ht="17" customHeight="1" spans="1:14">
      <c r="A45" s="64">
        <v>41</v>
      </c>
      <c r="B45" s="65" t="str">
        <f>IF(设置!C56="","",设置!C56)</f>
        <v/>
      </c>
      <c r="C45" s="65" t="str">
        <f>IF(设置!D56="","",设置!D56)</f>
        <v/>
      </c>
      <c r="D45" s="66">
        <f>IF(综合成绩记录!D45="",0,综合成绩记录!D45)</f>
        <v>0</v>
      </c>
      <c r="E45" s="66">
        <f>IF(综合成绩记录!E45="",0,综合成绩记录!E45)</f>
        <v>0</v>
      </c>
      <c r="F45" s="66">
        <f>IF(综合成绩记录!F45="",0,综合成绩记录!F45)</f>
        <v>0</v>
      </c>
      <c r="G45" s="66">
        <f>IF(综合成绩记录!G45="",0,综合成绩记录!G45)</f>
        <v>0</v>
      </c>
      <c r="H45" s="66">
        <f>IF(综合成绩记录!H45="",0,综合成绩记录!H45)</f>
        <v>0</v>
      </c>
      <c r="I45" s="66">
        <f>IF(综合成绩记录!I45="",0,综合成绩记录!I45)</f>
        <v>0</v>
      </c>
      <c r="J45" s="66">
        <f>IF(综合成绩记录!J45="",0,综合成绩记录!J45)</f>
        <v>0</v>
      </c>
      <c r="K45" s="70" t="str">
        <f>IF(B45="","",ROUND((D45*$D$4+E45*$E$4+F45*$F$4+G45*$G$4+H45*$H$4+I45*$I$4+J45*$J$4)/$K$4,0))</f>
        <v/>
      </c>
      <c r="L45" s="71" t="str">
        <f>末考得分统计表!AR43</f>
        <v/>
      </c>
      <c r="M45" s="72" t="str">
        <f>IF(B45="","",ROUND(K45*$K$4+L45*$L$4,0))</f>
        <v/>
      </c>
      <c r="N45" s="73"/>
    </row>
    <row r="46" ht="17" customHeight="1" spans="1:14">
      <c r="A46" s="64">
        <v>42</v>
      </c>
      <c r="B46" s="65" t="str">
        <f>IF(设置!C57="","",设置!C57)</f>
        <v/>
      </c>
      <c r="C46" s="65" t="str">
        <f>IF(设置!D57="","",设置!D57)</f>
        <v/>
      </c>
      <c r="D46" s="66">
        <f>IF(综合成绩记录!D46="",0,综合成绩记录!D46)</f>
        <v>0</v>
      </c>
      <c r="E46" s="66">
        <f>IF(综合成绩记录!E46="",0,综合成绩记录!E46)</f>
        <v>0</v>
      </c>
      <c r="F46" s="66">
        <f>IF(综合成绩记录!F46="",0,综合成绩记录!F46)</f>
        <v>0</v>
      </c>
      <c r="G46" s="66">
        <f>IF(综合成绩记录!G46="",0,综合成绩记录!G46)</f>
        <v>0</v>
      </c>
      <c r="H46" s="66">
        <f>IF(综合成绩记录!H46="",0,综合成绩记录!H46)</f>
        <v>0</v>
      </c>
      <c r="I46" s="66">
        <f>IF(综合成绩记录!I46="",0,综合成绩记录!I46)</f>
        <v>0</v>
      </c>
      <c r="J46" s="66">
        <f>IF(综合成绩记录!J46="",0,综合成绩记录!J46)</f>
        <v>0</v>
      </c>
      <c r="K46" s="70" t="str">
        <f>IF(B46="","",ROUND((D46*$D$4+E46*$E$4+F46*$F$4+G46*$G$4+H46*$H$4+I46*$I$4+J46*$J$4)/$K$4,0))</f>
        <v/>
      </c>
      <c r="L46" s="71" t="str">
        <f>末考得分统计表!AR44</f>
        <v/>
      </c>
      <c r="M46" s="72" t="str">
        <f>IF(B46="","",ROUND(K46*$K$4+L46*$L$4,0))</f>
        <v/>
      </c>
      <c r="N46" s="73"/>
    </row>
    <row r="47" ht="17" customHeight="1" spans="1:14">
      <c r="A47" s="64">
        <v>43</v>
      </c>
      <c r="B47" s="65" t="str">
        <f>IF(设置!C58="","",设置!C58)</f>
        <v/>
      </c>
      <c r="C47" s="65" t="str">
        <f>IF(设置!D58="","",设置!D58)</f>
        <v/>
      </c>
      <c r="D47" s="66">
        <f>IF(综合成绩记录!D47="",0,综合成绩记录!D47)</f>
        <v>0</v>
      </c>
      <c r="E47" s="66">
        <f>IF(综合成绩记录!E47="",0,综合成绩记录!E47)</f>
        <v>0</v>
      </c>
      <c r="F47" s="66">
        <f>IF(综合成绩记录!F47="",0,综合成绩记录!F47)</f>
        <v>0</v>
      </c>
      <c r="G47" s="66">
        <f>IF(综合成绩记录!G47="",0,综合成绩记录!G47)</f>
        <v>0</v>
      </c>
      <c r="H47" s="66">
        <f>IF(综合成绩记录!H47="",0,综合成绩记录!H47)</f>
        <v>0</v>
      </c>
      <c r="I47" s="66">
        <f>IF(综合成绩记录!I47="",0,综合成绩记录!I47)</f>
        <v>0</v>
      </c>
      <c r="J47" s="66">
        <f>IF(综合成绩记录!J47="",0,综合成绩记录!J47)</f>
        <v>0</v>
      </c>
      <c r="K47" s="70" t="str">
        <f>IF(B47="","",ROUND((D47*$D$4+E47*$E$4+F47*$F$4+G47*$G$4+H47*$H$4+I47*$I$4+J47*$J$4)/$K$4,0))</f>
        <v/>
      </c>
      <c r="L47" s="71" t="str">
        <f>末考得分统计表!AR45</f>
        <v/>
      </c>
      <c r="M47" s="72" t="str">
        <f>IF(B47="","",ROUND(K47*$K$4+L47*$L$4,0))</f>
        <v/>
      </c>
      <c r="N47" s="73"/>
    </row>
    <row r="48" ht="17" customHeight="1" spans="1:14">
      <c r="A48" s="64">
        <v>44</v>
      </c>
      <c r="B48" s="65" t="str">
        <f>IF(设置!C59="","",设置!C59)</f>
        <v/>
      </c>
      <c r="C48" s="65" t="str">
        <f>IF(设置!D59="","",设置!D59)</f>
        <v/>
      </c>
      <c r="D48" s="66">
        <f>IF(综合成绩记录!D48="",0,综合成绩记录!D48)</f>
        <v>0</v>
      </c>
      <c r="E48" s="66">
        <f>IF(综合成绩记录!E48="",0,综合成绩记录!E48)</f>
        <v>0</v>
      </c>
      <c r="F48" s="66">
        <f>IF(综合成绩记录!F48="",0,综合成绩记录!F48)</f>
        <v>0</v>
      </c>
      <c r="G48" s="66">
        <f>IF(综合成绩记录!G48="",0,综合成绩记录!G48)</f>
        <v>0</v>
      </c>
      <c r="H48" s="66">
        <f>IF(综合成绩记录!H48="",0,综合成绩记录!H48)</f>
        <v>0</v>
      </c>
      <c r="I48" s="66">
        <f>IF(综合成绩记录!I48="",0,综合成绩记录!I48)</f>
        <v>0</v>
      </c>
      <c r="J48" s="66">
        <f>IF(综合成绩记录!J48="",0,综合成绩记录!J48)</f>
        <v>0</v>
      </c>
      <c r="K48" s="70" t="str">
        <f>IF(B48="","",ROUND((D48*$D$4+E48*$E$4+F48*$F$4+G48*$G$4+H48*$H$4+I48*$I$4+J48*$J$4)/$K$4,0))</f>
        <v/>
      </c>
      <c r="L48" s="71" t="str">
        <f>末考得分统计表!AR46</f>
        <v/>
      </c>
      <c r="M48" s="72" t="str">
        <f>IF(B48="","",ROUND(K48*$K$4+L48*$L$4,0))</f>
        <v/>
      </c>
      <c r="N48" s="73"/>
    </row>
    <row r="49" ht="17" customHeight="1" spans="1:14">
      <c r="A49" s="64">
        <v>45</v>
      </c>
      <c r="B49" s="65" t="str">
        <f>IF(设置!C60="","",设置!C60)</f>
        <v/>
      </c>
      <c r="C49" s="65" t="str">
        <f>IF(设置!D60="","",设置!D60)</f>
        <v/>
      </c>
      <c r="D49" s="66">
        <f>IF(综合成绩记录!D49="",0,综合成绩记录!D49)</f>
        <v>0</v>
      </c>
      <c r="E49" s="66">
        <f>IF(综合成绩记录!E49="",0,综合成绩记录!E49)</f>
        <v>0</v>
      </c>
      <c r="F49" s="66">
        <f>IF(综合成绩记录!F49="",0,综合成绩记录!F49)</f>
        <v>0</v>
      </c>
      <c r="G49" s="66">
        <f>IF(综合成绩记录!G49="",0,综合成绩记录!G49)</f>
        <v>0</v>
      </c>
      <c r="H49" s="66">
        <f>IF(综合成绩记录!H49="",0,综合成绩记录!H49)</f>
        <v>0</v>
      </c>
      <c r="I49" s="66">
        <f>IF(综合成绩记录!I49="",0,综合成绩记录!I49)</f>
        <v>0</v>
      </c>
      <c r="J49" s="66">
        <f>IF(综合成绩记录!J49="",0,综合成绩记录!J49)</f>
        <v>0</v>
      </c>
      <c r="K49" s="70" t="str">
        <f>IF(B49="","",ROUND((D49*$D$4+E49*$E$4+F49*$F$4+G49*$G$4+H49*$H$4+I49*$I$4+J49*$J$4)/$K$4,0))</f>
        <v/>
      </c>
      <c r="L49" s="71" t="str">
        <f>末考得分统计表!AR47</f>
        <v/>
      </c>
      <c r="M49" s="72" t="str">
        <f>IF(B49="","",ROUND(K49*$K$4+L49*$L$4,0))</f>
        <v/>
      </c>
      <c r="N49" s="73"/>
    </row>
    <row r="50" ht="17" customHeight="1" spans="1:14">
      <c r="A50" s="64">
        <v>46</v>
      </c>
      <c r="B50" s="65" t="str">
        <f>IF(设置!C61="","",设置!C61)</f>
        <v/>
      </c>
      <c r="C50" s="65" t="str">
        <f>IF(设置!D61="","",设置!D61)</f>
        <v/>
      </c>
      <c r="D50" s="66">
        <f>IF(综合成绩记录!D50="",0,综合成绩记录!D50)</f>
        <v>0</v>
      </c>
      <c r="E50" s="66">
        <f>IF(综合成绩记录!E50="",0,综合成绩记录!E50)</f>
        <v>0</v>
      </c>
      <c r="F50" s="66">
        <f>IF(综合成绩记录!F50="",0,综合成绩记录!F50)</f>
        <v>0</v>
      </c>
      <c r="G50" s="66">
        <f>IF(综合成绩记录!G50="",0,综合成绩记录!G50)</f>
        <v>0</v>
      </c>
      <c r="H50" s="66">
        <f>IF(综合成绩记录!H50="",0,综合成绩记录!H50)</f>
        <v>0</v>
      </c>
      <c r="I50" s="66">
        <f>IF(综合成绩记录!I50="",0,综合成绩记录!I50)</f>
        <v>0</v>
      </c>
      <c r="J50" s="66">
        <f>IF(综合成绩记录!J50="",0,综合成绩记录!J50)</f>
        <v>0</v>
      </c>
      <c r="K50" s="70" t="str">
        <f>IF(B50="","",ROUND((D50*$D$4+E50*$E$4+F50*$F$4+G50*$G$4+H50*$H$4+I50*$I$4+J50*$J$4)/$K$4,0))</f>
        <v/>
      </c>
      <c r="L50" s="71" t="str">
        <f>末考得分统计表!AR48</f>
        <v/>
      </c>
      <c r="M50" s="72" t="str">
        <f>IF(B50="","",ROUND(K50*$K$4+L50*$L$4,0))</f>
        <v/>
      </c>
      <c r="N50" s="73"/>
    </row>
    <row r="51" ht="17" customHeight="1" spans="1:14">
      <c r="A51" s="64">
        <v>47</v>
      </c>
      <c r="B51" s="65" t="str">
        <f>IF(设置!C62="","",设置!C62)</f>
        <v/>
      </c>
      <c r="C51" s="65" t="str">
        <f>IF(设置!D62="","",设置!D62)</f>
        <v/>
      </c>
      <c r="D51" s="66">
        <f>IF(综合成绩记录!D51="",0,综合成绩记录!D51)</f>
        <v>0</v>
      </c>
      <c r="E51" s="66">
        <f>IF(综合成绩记录!E51="",0,综合成绩记录!E51)</f>
        <v>0</v>
      </c>
      <c r="F51" s="66">
        <f>IF(综合成绩记录!F51="",0,综合成绩记录!F51)</f>
        <v>0</v>
      </c>
      <c r="G51" s="66">
        <f>IF(综合成绩记录!G51="",0,综合成绩记录!G51)</f>
        <v>0</v>
      </c>
      <c r="H51" s="66">
        <f>IF(综合成绩记录!H51="",0,综合成绩记录!H51)</f>
        <v>0</v>
      </c>
      <c r="I51" s="66">
        <f>IF(综合成绩记录!I51="",0,综合成绩记录!I51)</f>
        <v>0</v>
      </c>
      <c r="J51" s="66">
        <f>IF(综合成绩记录!J51="",0,综合成绩记录!J51)</f>
        <v>0</v>
      </c>
      <c r="K51" s="70" t="str">
        <f>IF(B51="","",ROUND((D51*$D$4+E51*$E$4+F51*$F$4+G51*$G$4+H51*$H$4+I51*$I$4+J51*$J$4)/$K$4,0))</f>
        <v/>
      </c>
      <c r="L51" s="71" t="str">
        <f>末考得分统计表!AR49</f>
        <v/>
      </c>
      <c r="M51" s="72" t="str">
        <f>IF(B51="","",ROUND(K51*$K$4+L51*$L$4,0))</f>
        <v/>
      </c>
      <c r="N51" s="73"/>
    </row>
    <row r="52" ht="17" customHeight="1" spans="1:14">
      <c r="A52" s="64">
        <v>48</v>
      </c>
      <c r="B52" s="65" t="str">
        <f>IF(设置!C63="","",设置!C63)</f>
        <v/>
      </c>
      <c r="C52" s="65" t="str">
        <f>IF(设置!D63="","",设置!D63)</f>
        <v/>
      </c>
      <c r="D52" s="66">
        <f>IF(综合成绩记录!D52="",0,综合成绩记录!D52)</f>
        <v>0</v>
      </c>
      <c r="E52" s="66">
        <f>IF(综合成绩记录!E52="",0,综合成绩记录!E52)</f>
        <v>0</v>
      </c>
      <c r="F52" s="66">
        <f>IF(综合成绩记录!F52="",0,综合成绩记录!F52)</f>
        <v>0</v>
      </c>
      <c r="G52" s="66">
        <f>IF(综合成绩记录!G52="",0,综合成绩记录!G52)</f>
        <v>0</v>
      </c>
      <c r="H52" s="66">
        <f>IF(综合成绩记录!H52="",0,综合成绩记录!H52)</f>
        <v>0</v>
      </c>
      <c r="I52" s="66">
        <f>IF(综合成绩记录!I52="",0,综合成绩记录!I52)</f>
        <v>0</v>
      </c>
      <c r="J52" s="66">
        <f>IF(综合成绩记录!J52="",0,综合成绩记录!J52)</f>
        <v>0</v>
      </c>
      <c r="K52" s="70" t="str">
        <f>IF(B52="","",ROUND((D52*$D$4+E52*$E$4+F52*$F$4+G52*$G$4+H52*$H$4+I52*$I$4+J52*$J$4)/$K$4,0))</f>
        <v/>
      </c>
      <c r="L52" s="71" t="str">
        <f>末考得分统计表!AR50</f>
        <v/>
      </c>
      <c r="M52" s="72" t="str">
        <f>IF(B52="","",ROUND(K52*$K$4+L52*$L$4,0))</f>
        <v/>
      </c>
      <c r="N52" s="73"/>
    </row>
    <row r="53" ht="17" customHeight="1" spans="1:14">
      <c r="A53" s="67">
        <v>49</v>
      </c>
      <c r="B53" s="65" t="str">
        <f>IF(设置!C64="","",设置!C64)</f>
        <v/>
      </c>
      <c r="C53" s="65" t="str">
        <f>IF(设置!D64="","",设置!D64)</f>
        <v/>
      </c>
      <c r="D53" s="66">
        <f>IF(综合成绩记录!D53="",0,综合成绩记录!D53)</f>
        <v>0</v>
      </c>
      <c r="E53" s="66">
        <f>IF(综合成绩记录!E53="",0,综合成绩记录!E53)</f>
        <v>0</v>
      </c>
      <c r="F53" s="66">
        <f>IF(综合成绩记录!F53="",0,综合成绩记录!F53)</f>
        <v>0</v>
      </c>
      <c r="G53" s="66">
        <f>IF(综合成绩记录!G53="",0,综合成绩记录!G53)</f>
        <v>0</v>
      </c>
      <c r="H53" s="66">
        <f>IF(综合成绩记录!H53="",0,综合成绩记录!H53)</f>
        <v>0</v>
      </c>
      <c r="I53" s="66">
        <f>IF(综合成绩记录!I53="",0,综合成绩记录!I53)</f>
        <v>0</v>
      </c>
      <c r="J53" s="66">
        <f>IF(综合成绩记录!J53="",0,综合成绩记录!J53)</f>
        <v>0</v>
      </c>
      <c r="K53" s="70" t="str">
        <f>IF(B53="","",ROUND((D53*$D$4+E53*$E$4+F53*$F$4+G53*$G$4+H53*$H$4+I53*$I$4+J53*$J$4)/$K$4,0))</f>
        <v/>
      </c>
      <c r="L53" s="71" t="str">
        <f>末考得分统计表!AR51</f>
        <v/>
      </c>
      <c r="M53" s="72" t="str">
        <f>IF(B53="","",ROUND(K53*$K$4+L53*$L$4,0))</f>
        <v/>
      </c>
      <c r="N53" s="73"/>
    </row>
    <row r="54" ht="17" customHeight="1" spans="1:14">
      <c r="A54" s="64">
        <v>50</v>
      </c>
      <c r="B54" s="65" t="str">
        <f>IF(设置!C65="","",设置!C65)</f>
        <v/>
      </c>
      <c r="C54" s="65" t="str">
        <f>IF(设置!D65="","",设置!D65)</f>
        <v/>
      </c>
      <c r="D54" s="66">
        <f>IF(综合成绩记录!D54="",0,综合成绩记录!D54)</f>
        <v>0</v>
      </c>
      <c r="E54" s="66">
        <f>IF(综合成绩记录!E54="",0,综合成绩记录!E54)</f>
        <v>0</v>
      </c>
      <c r="F54" s="66">
        <f>IF(综合成绩记录!F54="",0,综合成绩记录!F54)</f>
        <v>0</v>
      </c>
      <c r="G54" s="66">
        <f>IF(综合成绩记录!G54="",0,综合成绩记录!G54)</f>
        <v>0</v>
      </c>
      <c r="H54" s="66">
        <f>IF(综合成绩记录!H54="",0,综合成绩记录!H54)</f>
        <v>0</v>
      </c>
      <c r="I54" s="66">
        <f>IF(综合成绩记录!I54="",0,综合成绩记录!I54)</f>
        <v>0</v>
      </c>
      <c r="J54" s="66">
        <f>IF(综合成绩记录!J54="",0,综合成绩记录!J54)</f>
        <v>0</v>
      </c>
      <c r="K54" s="70" t="str">
        <f>IF(B54="","",ROUND((D54*$D$4+E54*$E$4+F54*$F$4+G54*$G$4+H54*$H$4+I54*$I$4+J54*$J$4)/$K$4,0))</f>
        <v/>
      </c>
      <c r="L54" s="71" t="str">
        <f>末考得分统计表!AR52</f>
        <v/>
      </c>
      <c r="M54" s="72" t="str">
        <f>IF(B54="","",ROUND(K54*$K$4+L54*$L$4,0))</f>
        <v/>
      </c>
      <c r="N54" s="73"/>
    </row>
    <row r="55" ht="17" customHeight="1" spans="1:13">
      <c r="A55" s="64">
        <v>51</v>
      </c>
      <c r="B55" s="65" t="str">
        <f>IF(设置!C66="","",设置!C66)</f>
        <v/>
      </c>
      <c r="C55" s="65" t="str">
        <f>IF(设置!D66="","",设置!D66)</f>
        <v/>
      </c>
      <c r="D55" s="66">
        <f>IF(综合成绩记录!D55="",0,综合成绩记录!D55)</f>
        <v>0</v>
      </c>
      <c r="E55" s="66">
        <f>IF(综合成绩记录!E55="",0,综合成绩记录!E55)</f>
        <v>0</v>
      </c>
      <c r="F55" s="66">
        <f>IF(综合成绩记录!F55="",0,综合成绩记录!F55)</f>
        <v>0</v>
      </c>
      <c r="G55" s="66">
        <f>IF(综合成绩记录!G55="",0,综合成绩记录!G55)</f>
        <v>0</v>
      </c>
      <c r="H55" s="66">
        <f>IF(综合成绩记录!H55="",0,综合成绩记录!H55)</f>
        <v>0</v>
      </c>
      <c r="I55" s="66">
        <f>IF(综合成绩记录!I55="",0,综合成绩记录!I55)</f>
        <v>0</v>
      </c>
      <c r="J55" s="66">
        <f>IF(综合成绩记录!J55="",0,综合成绩记录!J55)</f>
        <v>0</v>
      </c>
      <c r="K55" s="70" t="str">
        <f t="shared" ref="K55:K64" si="0">IF(B55="","",ROUND((D55*$D$4+E55*$E$4+F55*$F$4+G55*$G$4+H55*$H$4+I55*$I$4+J55*$J$4)/$K$4,0))</f>
        <v/>
      </c>
      <c r="L55" s="71" t="str">
        <f>末考得分统计表!AR53</f>
        <v/>
      </c>
      <c r="M55" s="72" t="str">
        <f>IF(B55="","",ROUND(K55*$K$4+L55*$L$4,0))</f>
        <v/>
      </c>
    </row>
    <row r="56" ht="17" customHeight="1" spans="1:13">
      <c r="A56" s="64">
        <v>52</v>
      </c>
      <c r="B56" s="65" t="str">
        <f>IF(设置!C67="","",设置!C67)</f>
        <v/>
      </c>
      <c r="C56" s="65" t="str">
        <f>IF(设置!D67="","",设置!D67)</f>
        <v/>
      </c>
      <c r="D56" s="66">
        <f>IF(综合成绩记录!D56="",0,综合成绩记录!D56)</f>
        <v>0</v>
      </c>
      <c r="E56" s="66">
        <f>IF(综合成绩记录!E56="",0,综合成绩记录!E56)</f>
        <v>0</v>
      </c>
      <c r="F56" s="66">
        <f>IF(综合成绩记录!F56="",0,综合成绩记录!F56)</f>
        <v>0</v>
      </c>
      <c r="G56" s="66">
        <f>IF(综合成绩记录!G56="",0,综合成绩记录!G56)</f>
        <v>0</v>
      </c>
      <c r="H56" s="66">
        <f>IF(综合成绩记录!H56="",0,综合成绩记录!H56)</f>
        <v>0</v>
      </c>
      <c r="I56" s="66">
        <f>IF(综合成绩记录!I56="",0,综合成绩记录!I56)</f>
        <v>0</v>
      </c>
      <c r="J56" s="66">
        <f>IF(综合成绩记录!J56="",0,综合成绩记录!J56)</f>
        <v>0</v>
      </c>
      <c r="K56" s="70" t="str">
        <f t="shared" si="0"/>
        <v/>
      </c>
      <c r="L56" s="71" t="str">
        <f>末考得分统计表!AR54</f>
        <v/>
      </c>
      <c r="M56" s="72" t="str">
        <f>IF(B56="","",ROUND(K56*$K$4+L56*$L$4,0))</f>
        <v/>
      </c>
    </row>
    <row r="57" ht="17" customHeight="1" spans="1:13">
      <c r="A57" s="64">
        <v>53</v>
      </c>
      <c r="B57" s="65" t="str">
        <f>IF(设置!C68="","",设置!C68)</f>
        <v/>
      </c>
      <c r="C57" s="65" t="str">
        <f>IF(设置!D68="","",设置!D68)</f>
        <v/>
      </c>
      <c r="D57" s="66">
        <f>IF(综合成绩记录!D57="",0,综合成绩记录!D57)</f>
        <v>0</v>
      </c>
      <c r="E57" s="66">
        <f>IF(综合成绩记录!E57="",0,综合成绩记录!E57)</f>
        <v>0</v>
      </c>
      <c r="F57" s="66">
        <f>IF(综合成绩记录!F57="",0,综合成绩记录!F57)</f>
        <v>0</v>
      </c>
      <c r="G57" s="66">
        <f>IF(综合成绩记录!G57="",0,综合成绩记录!G57)</f>
        <v>0</v>
      </c>
      <c r="H57" s="66">
        <f>IF(综合成绩记录!H57="",0,综合成绩记录!H57)</f>
        <v>0</v>
      </c>
      <c r="I57" s="66">
        <f>IF(综合成绩记录!I57="",0,综合成绩记录!I57)</f>
        <v>0</v>
      </c>
      <c r="J57" s="66">
        <f>IF(综合成绩记录!J57="",0,综合成绩记录!J57)</f>
        <v>0</v>
      </c>
      <c r="K57" s="70" t="str">
        <f t="shared" si="0"/>
        <v/>
      </c>
      <c r="L57" s="71" t="str">
        <f>末考得分统计表!AR55</f>
        <v/>
      </c>
      <c r="M57" s="72" t="str">
        <f>IF(B57="","",ROUND(K57*$K$4+L57*$L$4,0))</f>
        <v/>
      </c>
    </row>
    <row r="58" ht="17" customHeight="1" spans="1:14">
      <c r="A58" s="64">
        <v>54</v>
      </c>
      <c r="B58" s="65" t="str">
        <f>IF(设置!C69="","",设置!C69)</f>
        <v/>
      </c>
      <c r="C58" s="65" t="str">
        <f>IF(设置!D69="","",设置!D69)</f>
        <v/>
      </c>
      <c r="D58" s="66">
        <f>IF(综合成绩记录!D58="",0,综合成绩记录!D58)</f>
        <v>0</v>
      </c>
      <c r="E58" s="66">
        <f>IF(综合成绩记录!E58="",0,综合成绩记录!E58)</f>
        <v>0</v>
      </c>
      <c r="F58" s="66">
        <f>IF(综合成绩记录!F58="",0,综合成绩记录!F58)</f>
        <v>0</v>
      </c>
      <c r="G58" s="66">
        <f>IF(综合成绩记录!G58="",0,综合成绩记录!G58)</f>
        <v>0</v>
      </c>
      <c r="H58" s="66">
        <f>IF(综合成绩记录!H58="",0,综合成绩记录!H58)</f>
        <v>0</v>
      </c>
      <c r="I58" s="66">
        <f>IF(综合成绩记录!I58="",0,综合成绩记录!I58)</f>
        <v>0</v>
      </c>
      <c r="J58" s="66">
        <f>IF(综合成绩记录!J58="",0,综合成绩记录!J58)</f>
        <v>0</v>
      </c>
      <c r="K58" s="70" t="str">
        <f t="shared" si="0"/>
        <v/>
      </c>
      <c r="L58" s="71" t="str">
        <f>末考得分统计表!AR56</f>
        <v/>
      </c>
      <c r="M58" s="72" t="str">
        <f>IF(B58="","",ROUND(K58*$K$4+L58*$L$4,0))</f>
        <v/>
      </c>
      <c r="N58" s="74"/>
    </row>
    <row r="59" ht="17" customHeight="1" spans="1:13">
      <c r="A59" s="64">
        <v>55</v>
      </c>
      <c r="B59" s="65" t="str">
        <f>IF(设置!C70="","",设置!C70)</f>
        <v/>
      </c>
      <c r="C59" s="65" t="str">
        <f>IF(设置!D70="","",设置!D70)</f>
        <v/>
      </c>
      <c r="D59" s="66">
        <f>IF(综合成绩记录!D59="",0,综合成绩记录!D59)</f>
        <v>0</v>
      </c>
      <c r="E59" s="66">
        <f>IF(综合成绩记录!E59="",0,综合成绩记录!E59)</f>
        <v>0</v>
      </c>
      <c r="F59" s="66">
        <f>IF(综合成绩记录!F59="",0,综合成绩记录!F59)</f>
        <v>0</v>
      </c>
      <c r="G59" s="66">
        <f>IF(综合成绩记录!G59="",0,综合成绩记录!G59)</f>
        <v>0</v>
      </c>
      <c r="H59" s="66">
        <f>IF(综合成绩记录!H59="",0,综合成绩记录!H59)</f>
        <v>0</v>
      </c>
      <c r="I59" s="66">
        <f>IF(综合成绩记录!I59="",0,综合成绩记录!I59)</f>
        <v>0</v>
      </c>
      <c r="J59" s="66">
        <f>IF(综合成绩记录!J59="",0,综合成绩记录!J59)</f>
        <v>0</v>
      </c>
      <c r="K59" s="70" t="str">
        <f t="shared" si="0"/>
        <v/>
      </c>
      <c r="L59" s="71" t="str">
        <f>末考得分统计表!AR57</f>
        <v/>
      </c>
      <c r="M59" s="72" t="str">
        <f>IF(B59="","",ROUND(K59*$K$4+L59*$L$4,0))</f>
        <v/>
      </c>
    </row>
    <row r="60" ht="17" customHeight="1" spans="1:13">
      <c r="A60" s="64">
        <v>56</v>
      </c>
      <c r="B60" s="65" t="str">
        <f>IF(设置!C71="","",设置!C71)</f>
        <v/>
      </c>
      <c r="C60" s="65" t="str">
        <f>IF(设置!D71="","",设置!D71)</f>
        <v/>
      </c>
      <c r="D60" s="66">
        <f>IF(综合成绩记录!D60="",0,综合成绩记录!D60)</f>
        <v>0</v>
      </c>
      <c r="E60" s="66">
        <f>IF(综合成绩记录!E60="",0,综合成绩记录!E60)</f>
        <v>0</v>
      </c>
      <c r="F60" s="66">
        <f>IF(综合成绩记录!F60="",0,综合成绩记录!F60)</f>
        <v>0</v>
      </c>
      <c r="G60" s="66">
        <f>IF(综合成绩记录!G60="",0,综合成绩记录!G60)</f>
        <v>0</v>
      </c>
      <c r="H60" s="66">
        <f>IF(综合成绩记录!H60="",0,综合成绩记录!H60)</f>
        <v>0</v>
      </c>
      <c r="I60" s="66">
        <f>IF(综合成绩记录!I60="",0,综合成绩记录!I60)</f>
        <v>0</v>
      </c>
      <c r="J60" s="66">
        <f>IF(综合成绩记录!J60="",0,综合成绩记录!J60)</f>
        <v>0</v>
      </c>
      <c r="K60" s="70" t="str">
        <f t="shared" si="0"/>
        <v/>
      </c>
      <c r="L60" s="71" t="str">
        <f>末考得分统计表!AR58</f>
        <v/>
      </c>
      <c r="M60" s="72" t="str">
        <f>IF(B60="","",ROUND(K60*$K$4+L60*$L$4,0))</f>
        <v/>
      </c>
    </row>
    <row r="61" ht="17" customHeight="1" spans="1:13">
      <c r="A61" s="64">
        <v>57</v>
      </c>
      <c r="B61" s="65" t="str">
        <f>IF(设置!C72="","",设置!C72)</f>
        <v/>
      </c>
      <c r="C61" s="65" t="str">
        <f>IF(设置!D72="","",设置!D72)</f>
        <v/>
      </c>
      <c r="D61" s="66">
        <f>IF(综合成绩记录!D61="",0,综合成绩记录!D61)</f>
        <v>0</v>
      </c>
      <c r="E61" s="66">
        <f>IF(综合成绩记录!E61="",0,综合成绩记录!E61)</f>
        <v>0</v>
      </c>
      <c r="F61" s="66">
        <f>IF(综合成绩记录!F61="",0,综合成绩记录!F61)</f>
        <v>0</v>
      </c>
      <c r="G61" s="66">
        <f>IF(综合成绩记录!G61="",0,综合成绩记录!G61)</f>
        <v>0</v>
      </c>
      <c r="H61" s="66">
        <f>IF(综合成绩记录!H61="",0,综合成绩记录!H61)</f>
        <v>0</v>
      </c>
      <c r="I61" s="66">
        <f>IF(综合成绩记录!I61="",0,综合成绩记录!I61)</f>
        <v>0</v>
      </c>
      <c r="J61" s="66">
        <f>IF(综合成绩记录!J61="",0,综合成绩记录!J61)</f>
        <v>0</v>
      </c>
      <c r="K61" s="70" t="str">
        <f t="shared" si="0"/>
        <v/>
      </c>
      <c r="L61" s="71" t="str">
        <f>末考得分统计表!AR59</f>
        <v/>
      </c>
      <c r="M61" s="72" t="str">
        <f>IF(B61="","",ROUND(K61*$K$4+L61*$L$4,0))</f>
        <v/>
      </c>
    </row>
    <row r="62" ht="17" customHeight="1" spans="1:13">
      <c r="A62" s="64">
        <v>58</v>
      </c>
      <c r="B62" s="65" t="str">
        <f>IF(设置!C73="","",设置!C73)</f>
        <v/>
      </c>
      <c r="C62" s="65" t="str">
        <f>IF(设置!D73="","",设置!D73)</f>
        <v/>
      </c>
      <c r="D62" s="66">
        <f>IF(综合成绩记录!D62="",0,综合成绩记录!D62)</f>
        <v>0</v>
      </c>
      <c r="E62" s="66">
        <f>IF(综合成绩记录!E62="",0,综合成绩记录!E62)</f>
        <v>0</v>
      </c>
      <c r="F62" s="66">
        <f>IF(综合成绩记录!F62="",0,综合成绩记录!F62)</f>
        <v>0</v>
      </c>
      <c r="G62" s="66">
        <f>IF(综合成绩记录!G62="",0,综合成绩记录!G62)</f>
        <v>0</v>
      </c>
      <c r="H62" s="66">
        <f>IF(综合成绩记录!H62="",0,综合成绩记录!H62)</f>
        <v>0</v>
      </c>
      <c r="I62" s="66">
        <f>IF(综合成绩记录!I62="",0,综合成绩记录!I62)</f>
        <v>0</v>
      </c>
      <c r="J62" s="66">
        <f>IF(综合成绩记录!J62="",0,综合成绩记录!J62)</f>
        <v>0</v>
      </c>
      <c r="K62" s="70" t="str">
        <f t="shared" si="0"/>
        <v/>
      </c>
      <c r="L62" s="71" t="str">
        <f>末考得分统计表!AR60</f>
        <v/>
      </c>
      <c r="M62" s="72" t="str">
        <f>IF(B62="","",ROUND(K62*$K$4+L62*$L$4,0))</f>
        <v/>
      </c>
    </row>
    <row r="63" ht="17" customHeight="1" spans="1:13">
      <c r="A63" s="64">
        <v>59</v>
      </c>
      <c r="B63" s="65" t="str">
        <f>IF(设置!C74="","",设置!C74)</f>
        <v/>
      </c>
      <c r="C63" s="65" t="str">
        <f>IF(设置!D74="","",设置!D74)</f>
        <v/>
      </c>
      <c r="D63" s="66">
        <f>IF(综合成绩记录!D63="",0,综合成绩记录!D63)</f>
        <v>0</v>
      </c>
      <c r="E63" s="66">
        <f>IF(综合成绩记录!E63="",0,综合成绩记录!E63)</f>
        <v>0</v>
      </c>
      <c r="F63" s="66">
        <f>IF(综合成绩记录!F63="",0,综合成绩记录!F63)</f>
        <v>0</v>
      </c>
      <c r="G63" s="66">
        <f>IF(综合成绩记录!G63="",0,综合成绩记录!G63)</f>
        <v>0</v>
      </c>
      <c r="H63" s="66">
        <f>IF(综合成绩记录!H63="",0,综合成绩记录!H63)</f>
        <v>0</v>
      </c>
      <c r="I63" s="66">
        <f>IF(综合成绩记录!I63="",0,综合成绩记录!I63)</f>
        <v>0</v>
      </c>
      <c r="J63" s="66">
        <f>IF(综合成绩记录!J63="",0,综合成绩记录!J63)</f>
        <v>0</v>
      </c>
      <c r="K63" s="70" t="str">
        <f t="shared" si="0"/>
        <v/>
      </c>
      <c r="L63" s="71" t="str">
        <f>末考得分统计表!AR61</f>
        <v/>
      </c>
      <c r="M63" s="72" t="str">
        <f>IF(B63="","",ROUND(K63*$K$4+L63*$L$4,0))</f>
        <v/>
      </c>
    </row>
    <row r="64" ht="17" customHeight="1" spans="1:13">
      <c r="A64" s="64">
        <v>60</v>
      </c>
      <c r="B64" s="65" t="str">
        <f>IF(设置!C75="","",设置!C75)</f>
        <v/>
      </c>
      <c r="C64" s="65" t="str">
        <f>IF(设置!D75="","",设置!D75)</f>
        <v/>
      </c>
      <c r="D64" s="66">
        <f>IF(综合成绩记录!D64="",0,综合成绩记录!D64)</f>
        <v>0</v>
      </c>
      <c r="E64" s="66">
        <f>IF(综合成绩记录!E64="",0,综合成绩记录!E64)</f>
        <v>0</v>
      </c>
      <c r="F64" s="66">
        <f>IF(综合成绩记录!F64="",0,综合成绩记录!F64)</f>
        <v>0</v>
      </c>
      <c r="G64" s="66">
        <f>IF(综合成绩记录!G64="",0,综合成绩记录!G64)</f>
        <v>0</v>
      </c>
      <c r="H64" s="66">
        <f>IF(综合成绩记录!H64="",0,综合成绩记录!H64)</f>
        <v>0</v>
      </c>
      <c r="I64" s="66">
        <f>IF(综合成绩记录!I64="",0,综合成绩记录!I64)</f>
        <v>0</v>
      </c>
      <c r="J64" s="66">
        <f>IF(综合成绩记录!J64="",0,综合成绩记录!J64)</f>
        <v>0</v>
      </c>
      <c r="K64" s="70" t="str">
        <f t="shared" si="0"/>
        <v/>
      </c>
      <c r="L64" s="71" t="str">
        <f>末考得分统计表!AR62</f>
        <v/>
      </c>
      <c r="M64" s="72" t="str">
        <f>IF(B64="","",ROUND(K64*$K$4+L64*$L$4,0))</f>
        <v/>
      </c>
    </row>
    <row r="68" spans="4:4">
      <c r="D68" s="74"/>
    </row>
  </sheetData>
  <mergeCells count="7">
    <mergeCell ref="A1:M1"/>
    <mergeCell ref="D2:K2"/>
    <mergeCell ref="A2:A4"/>
    <mergeCell ref="B2:B4"/>
    <mergeCell ref="C2:C4"/>
    <mergeCell ref="L2:L3"/>
    <mergeCell ref="M2:M4"/>
  </mergeCells>
  <printOptions horizontalCentered="1"/>
  <pageMargins left="0.948611111111111" right="0.590277777777778" top="0.60625" bottom="0.60625" header="0.302777777777778" footer="0.302777777777778"/>
  <pageSetup paperSize="9" orientation="landscape" horizontalDpi="600"/>
  <headerFooter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65"/>
  <sheetViews>
    <sheetView zoomScale="70" zoomScaleNormal="70" topLeftCell="C1" workbookViewId="0">
      <pane ySplit="2" topLeftCell="A58" activePane="bottomLeft" state="frozen"/>
      <selection/>
      <selection pane="bottomLeft" activeCell="AN8" sqref="AN8"/>
    </sheetView>
  </sheetViews>
  <sheetFormatPr defaultColWidth="9" defaultRowHeight="13.85"/>
  <cols>
    <col min="1" max="1" width="3.85840707964602" style="41" customWidth="1"/>
    <col min="2" max="2" width="11.0088495575221" style="41" customWidth="1"/>
    <col min="3" max="3" width="8.84955752212389" style="41" customWidth="1"/>
    <col min="4" max="11" width="4.17699115044248" style="41" customWidth="1"/>
    <col min="12" max="28" width="3.72566371681416" style="41" customWidth="1"/>
    <col min="29" max="38" width="3.86725663716814" style="41" customWidth="1"/>
    <col min="39" max="43" width="3.56637168141593" style="41" customWidth="1"/>
    <col min="44" max="44" width="8.76991150442478" style="41" customWidth="1"/>
    <col min="45" max="16384" width="9" style="41"/>
  </cols>
  <sheetData>
    <row r="1" spans="1:28">
      <c r="A1" s="42" t="s">
        <v>26</v>
      </c>
      <c r="B1" s="41" t="s">
        <v>27</v>
      </c>
      <c r="C1" s="42" t="s">
        <v>28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</row>
    <row r="2" spans="1:44">
      <c r="A2" s="42"/>
      <c r="C2" s="42"/>
      <c r="D2" s="44">
        <v>1</v>
      </c>
      <c r="E2" s="44">
        <v>2</v>
      </c>
      <c r="F2" s="44">
        <v>3</v>
      </c>
      <c r="G2" s="44">
        <v>4</v>
      </c>
      <c r="H2" s="44">
        <v>5</v>
      </c>
      <c r="I2" s="44">
        <v>6</v>
      </c>
      <c r="J2" s="44">
        <v>7</v>
      </c>
      <c r="K2" s="44">
        <v>8</v>
      </c>
      <c r="L2" s="50">
        <v>9</v>
      </c>
      <c r="M2" s="50">
        <v>10</v>
      </c>
      <c r="N2" s="50">
        <v>11</v>
      </c>
      <c r="O2" s="50">
        <v>12</v>
      </c>
      <c r="P2" s="50">
        <v>13</v>
      </c>
      <c r="Q2" s="50">
        <v>14</v>
      </c>
      <c r="R2" s="50">
        <v>15</v>
      </c>
      <c r="S2" s="50">
        <v>16</v>
      </c>
      <c r="T2" s="51">
        <v>17</v>
      </c>
      <c r="U2" s="51">
        <v>18</v>
      </c>
      <c r="V2" s="51">
        <v>19</v>
      </c>
      <c r="W2" s="51">
        <v>20</v>
      </c>
      <c r="X2" s="51">
        <v>21</v>
      </c>
      <c r="Y2" s="51">
        <v>22</v>
      </c>
      <c r="Z2" s="51">
        <v>23</v>
      </c>
      <c r="AA2" s="51">
        <v>24</v>
      </c>
      <c r="AB2" s="51">
        <v>25</v>
      </c>
      <c r="AC2" s="51">
        <v>26</v>
      </c>
      <c r="AD2" s="51">
        <v>27</v>
      </c>
      <c r="AE2" s="51">
        <v>28</v>
      </c>
      <c r="AF2" s="51">
        <v>29</v>
      </c>
      <c r="AG2" s="51">
        <v>30</v>
      </c>
      <c r="AH2" s="51">
        <v>31</v>
      </c>
      <c r="AI2" s="51">
        <v>32</v>
      </c>
      <c r="AJ2" s="51">
        <v>33</v>
      </c>
      <c r="AK2" s="51">
        <v>34</v>
      </c>
      <c r="AL2" s="51">
        <v>35</v>
      </c>
      <c r="AM2" s="51">
        <v>36</v>
      </c>
      <c r="AN2" s="51">
        <v>37</v>
      </c>
      <c r="AO2" s="51">
        <v>38</v>
      </c>
      <c r="AP2" s="51">
        <v>39</v>
      </c>
      <c r="AQ2" s="51">
        <v>40</v>
      </c>
      <c r="AR2" s="57" t="s">
        <v>160</v>
      </c>
    </row>
    <row r="3" ht="14" customHeight="1" spans="1:44">
      <c r="A3" s="45">
        <v>1</v>
      </c>
      <c r="B3" s="46" t="str">
        <f>IF(设置!C16="","",设置!C16)</f>
        <v/>
      </c>
      <c r="C3" s="46" t="str">
        <f>IF(设置!D16="","",设置!D16)</f>
        <v/>
      </c>
      <c r="D3" s="47">
        <v>2</v>
      </c>
      <c r="E3" s="47">
        <v>2</v>
      </c>
      <c r="F3" s="47">
        <v>2</v>
      </c>
      <c r="G3" s="47">
        <v>2</v>
      </c>
      <c r="H3" s="47">
        <v>2</v>
      </c>
      <c r="I3" s="47">
        <v>2</v>
      </c>
      <c r="J3" s="47">
        <v>2</v>
      </c>
      <c r="K3" s="47">
        <v>0</v>
      </c>
      <c r="L3" s="47">
        <v>3</v>
      </c>
      <c r="M3" s="47">
        <v>3</v>
      </c>
      <c r="N3" s="47">
        <v>3</v>
      </c>
      <c r="O3" s="47">
        <v>0</v>
      </c>
      <c r="P3" s="47">
        <v>3</v>
      </c>
      <c r="Q3" s="47">
        <v>3</v>
      </c>
      <c r="R3" s="47">
        <v>6</v>
      </c>
      <c r="S3" s="47">
        <v>5</v>
      </c>
      <c r="T3" s="47">
        <v>4</v>
      </c>
      <c r="U3" s="47">
        <v>6</v>
      </c>
      <c r="V3" s="47">
        <v>4</v>
      </c>
      <c r="W3" s="47">
        <v>3</v>
      </c>
      <c r="X3" s="47">
        <v>0</v>
      </c>
      <c r="Y3" s="47">
        <v>3</v>
      </c>
      <c r="Z3" s="47">
        <v>3</v>
      </c>
      <c r="AA3" s="47">
        <v>4</v>
      </c>
      <c r="AB3" s="47">
        <v>4</v>
      </c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58" t="str">
        <f>IF(B3="","",SUM(D3:AQ3))</f>
        <v/>
      </c>
    </row>
    <row r="4" ht="14" customHeight="1" spans="1:44">
      <c r="A4" s="45">
        <v>2</v>
      </c>
      <c r="B4" s="46" t="str">
        <f>IF(设置!C17="","",设置!C17)</f>
        <v/>
      </c>
      <c r="C4" s="46" t="str">
        <f>IF(设置!D17="","",设置!D17)</f>
        <v/>
      </c>
      <c r="D4" s="47">
        <v>2</v>
      </c>
      <c r="E4" s="47">
        <v>2</v>
      </c>
      <c r="F4" s="47">
        <v>2</v>
      </c>
      <c r="G4" s="47">
        <v>2</v>
      </c>
      <c r="H4" s="47">
        <v>2</v>
      </c>
      <c r="I4" s="47">
        <v>2</v>
      </c>
      <c r="J4" s="47">
        <v>0</v>
      </c>
      <c r="K4" s="47">
        <v>0</v>
      </c>
      <c r="L4" s="47">
        <v>3</v>
      </c>
      <c r="M4" s="47">
        <v>3</v>
      </c>
      <c r="N4" s="47">
        <v>3</v>
      </c>
      <c r="O4" s="47">
        <v>0</v>
      </c>
      <c r="P4" s="47">
        <v>0</v>
      </c>
      <c r="Q4" s="47">
        <v>0</v>
      </c>
      <c r="R4" s="47">
        <v>6</v>
      </c>
      <c r="S4" s="47">
        <v>6</v>
      </c>
      <c r="T4" s="47">
        <v>3</v>
      </c>
      <c r="U4" s="47">
        <v>4</v>
      </c>
      <c r="V4" s="47">
        <v>3</v>
      </c>
      <c r="W4" s="47">
        <v>3</v>
      </c>
      <c r="X4" s="47">
        <v>1</v>
      </c>
      <c r="Y4" s="47">
        <v>3</v>
      </c>
      <c r="Z4" s="47">
        <v>3</v>
      </c>
      <c r="AA4" s="47">
        <v>4</v>
      </c>
      <c r="AB4" s="47">
        <v>3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58" t="str">
        <f t="shared" ref="AR4:AR35" si="0">IF(B4="","",SUM(D4:AQ4))</f>
        <v/>
      </c>
    </row>
    <row r="5" ht="14" customHeight="1" spans="1:44">
      <c r="A5" s="45">
        <v>3</v>
      </c>
      <c r="B5" s="46" t="str">
        <f>IF(设置!C18="","",设置!C18)</f>
        <v/>
      </c>
      <c r="C5" s="46" t="str">
        <f>IF(设置!D18="","",设置!D18)</f>
        <v/>
      </c>
      <c r="D5" s="47">
        <v>2</v>
      </c>
      <c r="E5" s="47">
        <v>2</v>
      </c>
      <c r="F5" s="47">
        <v>2</v>
      </c>
      <c r="G5" s="47">
        <v>2</v>
      </c>
      <c r="H5" s="47">
        <v>2</v>
      </c>
      <c r="I5" s="47">
        <v>2</v>
      </c>
      <c r="J5" s="47">
        <v>0</v>
      </c>
      <c r="K5" s="47">
        <v>0</v>
      </c>
      <c r="L5" s="47">
        <v>3</v>
      </c>
      <c r="M5" s="47">
        <v>3</v>
      </c>
      <c r="N5" s="47">
        <v>3</v>
      </c>
      <c r="O5" s="47">
        <v>0</v>
      </c>
      <c r="P5" s="47">
        <v>3</v>
      </c>
      <c r="Q5" s="47">
        <v>3</v>
      </c>
      <c r="R5" s="47">
        <v>6</v>
      </c>
      <c r="S5" s="47">
        <v>6</v>
      </c>
      <c r="T5" s="47">
        <v>6</v>
      </c>
      <c r="U5" s="47">
        <v>6</v>
      </c>
      <c r="V5" s="47">
        <v>6</v>
      </c>
      <c r="W5" s="47">
        <v>6</v>
      </c>
      <c r="X5" s="47">
        <v>5</v>
      </c>
      <c r="Y5" s="47">
        <v>5</v>
      </c>
      <c r="Z5" s="47">
        <v>6</v>
      </c>
      <c r="AA5" s="47">
        <v>6</v>
      </c>
      <c r="AB5" s="53">
        <v>4</v>
      </c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43"/>
      <c r="AR5" s="58" t="str">
        <f t="shared" si="0"/>
        <v/>
      </c>
    </row>
    <row r="6" ht="14" customHeight="1" spans="1:44">
      <c r="A6" s="45">
        <v>4</v>
      </c>
      <c r="B6" s="46" t="str">
        <f>IF(设置!C19="","",设置!C19)</f>
        <v/>
      </c>
      <c r="C6" s="46" t="str">
        <f>IF(设置!D19="","",设置!D19)</f>
        <v/>
      </c>
      <c r="D6" s="47">
        <v>2</v>
      </c>
      <c r="E6" s="47">
        <v>2</v>
      </c>
      <c r="F6" s="47">
        <v>2</v>
      </c>
      <c r="G6" s="47">
        <v>2</v>
      </c>
      <c r="H6" s="47">
        <v>2</v>
      </c>
      <c r="I6" s="47">
        <v>2</v>
      </c>
      <c r="J6" s="47">
        <v>0</v>
      </c>
      <c r="K6" s="47">
        <v>2</v>
      </c>
      <c r="L6" s="47">
        <v>3</v>
      </c>
      <c r="M6" s="47">
        <v>3</v>
      </c>
      <c r="N6" s="47">
        <v>0</v>
      </c>
      <c r="O6" s="47">
        <v>3</v>
      </c>
      <c r="P6" s="47">
        <v>3</v>
      </c>
      <c r="Q6" s="47">
        <v>3</v>
      </c>
      <c r="R6" s="47">
        <v>5</v>
      </c>
      <c r="S6" s="47">
        <v>6</v>
      </c>
      <c r="T6" s="47">
        <v>4</v>
      </c>
      <c r="U6" s="47">
        <v>6</v>
      </c>
      <c r="V6" s="47">
        <v>5</v>
      </c>
      <c r="W6" s="47">
        <v>6</v>
      </c>
      <c r="X6" s="47">
        <v>5</v>
      </c>
      <c r="Y6" s="47">
        <v>5</v>
      </c>
      <c r="Z6" s="47">
        <v>4</v>
      </c>
      <c r="AA6" s="47">
        <v>4</v>
      </c>
      <c r="AB6" s="53">
        <v>4</v>
      </c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58" t="str">
        <f t="shared" si="0"/>
        <v/>
      </c>
    </row>
    <row r="7" ht="14" customHeight="1" spans="1:44">
      <c r="A7" s="45">
        <v>5</v>
      </c>
      <c r="B7" s="46" t="str">
        <f>IF(设置!C20="","",设置!C20)</f>
        <v/>
      </c>
      <c r="C7" s="46" t="str">
        <f>IF(设置!D20="","",设置!D20)</f>
        <v/>
      </c>
      <c r="D7" s="47">
        <v>2</v>
      </c>
      <c r="E7" s="47">
        <v>2</v>
      </c>
      <c r="F7" s="47">
        <v>2</v>
      </c>
      <c r="G7" s="47">
        <v>2</v>
      </c>
      <c r="H7" s="47">
        <v>2</v>
      </c>
      <c r="I7" s="47">
        <v>2</v>
      </c>
      <c r="J7" s="47">
        <v>0</v>
      </c>
      <c r="K7" s="47">
        <v>0</v>
      </c>
      <c r="L7" s="47">
        <v>0</v>
      </c>
      <c r="M7" s="47">
        <v>3</v>
      </c>
      <c r="N7" s="47">
        <v>3</v>
      </c>
      <c r="O7" s="47">
        <v>0</v>
      </c>
      <c r="P7" s="47">
        <v>3</v>
      </c>
      <c r="Q7" s="47">
        <v>0</v>
      </c>
      <c r="R7" s="47">
        <v>5</v>
      </c>
      <c r="S7" s="47">
        <v>5</v>
      </c>
      <c r="T7" s="47">
        <v>6</v>
      </c>
      <c r="U7" s="47">
        <v>0</v>
      </c>
      <c r="V7" s="47">
        <v>4</v>
      </c>
      <c r="W7" s="47">
        <v>1</v>
      </c>
      <c r="X7" s="47">
        <v>4</v>
      </c>
      <c r="Y7" s="47">
        <v>2</v>
      </c>
      <c r="Z7" s="47">
        <v>4</v>
      </c>
      <c r="AA7" s="47">
        <v>4</v>
      </c>
      <c r="AB7" s="53">
        <v>4</v>
      </c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58" t="str">
        <f t="shared" si="0"/>
        <v/>
      </c>
    </row>
    <row r="8" ht="14" customHeight="1" spans="1:44">
      <c r="A8" s="45">
        <v>6</v>
      </c>
      <c r="B8" s="46" t="str">
        <f>IF(设置!C21="","",设置!C21)</f>
        <v/>
      </c>
      <c r="C8" s="46" t="str">
        <f>IF(设置!D21="","",设置!D21)</f>
        <v/>
      </c>
      <c r="D8" s="47">
        <v>2</v>
      </c>
      <c r="E8" s="47">
        <v>0</v>
      </c>
      <c r="F8" s="47">
        <v>2</v>
      </c>
      <c r="G8" s="47">
        <v>2</v>
      </c>
      <c r="H8" s="47">
        <v>2</v>
      </c>
      <c r="I8" s="47">
        <v>2</v>
      </c>
      <c r="J8" s="47">
        <v>2</v>
      </c>
      <c r="K8" s="47">
        <v>2</v>
      </c>
      <c r="L8" s="47">
        <v>3</v>
      </c>
      <c r="M8" s="47">
        <v>3</v>
      </c>
      <c r="N8" s="47">
        <v>3</v>
      </c>
      <c r="O8" s="47">
        <v>0</v>
      </c>
      <c r="P8" s="47">
        <v>0</v>
      </c>
      <c r="Q8" s="47">
        <v>3</v>
      </c>
      <c r="R8" s="47">
        <v>6</v>
      </c>
      <c r="S8" s="47">
        <v>6</v>
      </c>
      <c r="T8" s="47">
        <v>6</v>
      </c>
      <c r="U8" s="47">
        <v>0</v>
      </c>
      <c r="V8" s="47">
        <v>0</v>
      </c>
      <c r="W8" s="47">
        <v>3</v>
      </c>
      <c r="X8" s="47">
        <v>1</v>
      </c>
      <c r="Y8" s="47">
        <v>5</v>
      </c>
      <c r="Z8" s="47">
        <v>4</v>
      </c>
      <c r="AA8" s="47">
        <v>5</v>
      </c>
      <c r="AB8" s="53">
        <v>4</v>
      </c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58" t="str">
        <f t="shared" si="0"/>
        <v/>
      </c>
    </row>
    <row r="9" ht="14" customHeight="1" spans="1:44">
      <c r="A9" s="45">
        <v>7</v>
      </c>
      <c r="B9" s="46" t="str">
        <f>IF(设置!C22="","",设置!C22)</f>
        <v/>
      </c>
      <c r="C9" s="46" t="str">
        <f>IF(设置!D22="","",设置!D22)</f>
        <v/>
      </c>
      <c r="D9" s="47">
        <v>2</v>
      </c>
      <c r="E9" s="47">
        <v>2</v>
      </c>
      <c r="F9" s="47">
        <v>2</v>
      </c>
      <c r="G9" s="47">
        <v>2</v>
      </c>
      <c r="H9" s="47">
        <v>2</v>
      </c>
      <c r="I9" s="47">
        <v>2</v>
      </c>
      <c r="J9" s="47">
        <v>2</v>
      </c>
      <c r="K9" s="47">
        <v>2</v>
      </c>
      <c r="L9" s="47">
        <v>3</v>
      </c>
      <c r="M9" s="47">
        <v>3</v>
      </c>
      <c r="N9" s="47">
        <v>3</v>
      </c>
      <c r="O9" s="47">
        <v>3</v>
      </c>
      <c r="P9" s="47">
        <v>3</v>
      </c>
      <c r="Q9" s="47">
        <v>3</v>
      </c>
      <c r="R9" s="47">
        <v>6</v>
      </c>
      <c r="S9" s="47">
        <v>6</v>
      </c>
      <c r="T9" s="47">
        <v>5</v>
      </c>
      <c r="U9" s="47">
        <v>6</v>
      </c>
      <c r="V9" s="47">
        <v>6</v>
      </c>
      <c r="W9" s="47">
        <v>6</v>
      </c>
      <c r="X9" s="47">
        <v>5</v>
      </c>
      <c r="Y9" s="47">
        <v>5</v>
      </c>
      <c r="Z9" s="47">
        <v>4</v>
      </c>
      <c r="AA9" s="47">
        <v>6</v>
      </c>
      <c r="AB9" s="53">
        <v>6</v>
      </c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58" t="str">
        <f t="shared" si="0"/>
        <v/>
      </c>
    </row>
    <row r="10" ht="14" customHeight="1" spans="1:44">
      <c r="A10" s="45">
        <v>8</v>
      </c>
      <c r="B10" s="46" t="str">
        <f>IF(设置!C23="","",设置!C23)</f>
        <v/>
      </c>
      <c r="C10" s="46" t="str">
        <f>IF(设置!D23="","",设置!D23)</f>
        <v/>
      </c>
      <c r="D10" s="47">
        <v>2</v>
      </c>
      <c r="E10" s="47">
        <v>2</v>
      </c>
      <c r="F10" s="47">
        <v>2</v>
      </c>
      <c r="G10" s="47">
        <v>2</v>
      </c>
      <c r="H10" s="47">
        <v>2</v>
      </c>
      <c r="I10" s="47">
        <v>2</v>
      </c>
      <c r="J10" s="47">
        <v>2</v>
      </c>
      <c r="K10" s="47">
        <v>2</v>
      </c>
      <c r="L10" s="47">
        <v>3</v>
      </c>
      <c r="M10" s="47">
        <v>3</v>
      </c>
      <c r="N10" s="47">
        <v>0</v>
      </c>
      <c r="O10" s="47">
        <v>0</v>
      </c>
      <c r="P10" s="47">
        <v>0</v>
      </c>
      <c r="Q10" s="47">
        <v>3</v>
      </c>
      <c r="R10" s="47">
        <v>4</v>
      </c>
      <c r="S10" s="47">
        <v>4</v>
      </c>
      <c r="T10" s="47">
        <v>4</v>
      </c>
      <c r="U10" s="47">
        <v>5</v>
      </c>
      <c r="V10" s="47">
        <v>6</v>
      </c>
      <c r="W10" s="47">
        <v>0</v>
      </c>
      <c r="X10" s="47">
        <v>0</v>
      </c>
      <c r="Y10" s="47">
        <v>5</v>
      </c>
      <c r="Z10" s="47">
        <v>4</v>
      </c>
      <c r="AA10" s="47">
        <v>0</v>
      </c>
      <c r="AB10" s="53">
        <v>3</v>
      </c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58" t="str">
        <f t="shared" si="0"/>
        <v/>
      </c>
    </row>
    <row r="11" ht="14" customHeight="1" spans="1:44">
      <c r="A11" s="45">
        <v>9</v>
      </c>
      <c r="B11" s="46" t="str">
        <f>IF(设置!C24="","",设置!C24)</f>
        <v/>
      </c>
      <c r="C11" s="46" t="str">
        <f>IF(设置!D24="","",设置!D24)</f>
        <v/>
      </c>
      <c r="D11" s="47">
        <v>2</v>
      </c>
      <c r="E11" s="47">
        <v>2</v>
      </c>
      <c r="F11" s="47">
        <v>0</v>
      </c>
      <c r="G11" s="47">
        <v>2</v>
      </c>
      <c r="H11" s="47">
        <v>2</v>
      </c>
      <c r="I11" s="47">
        <v>2</v>
      </c>
      <c r="J11" s="47">
        <v>0</v>
      </c>
      <c r="K11" s="47">
        <v>0</v>
      </c>
      <c r="L11" s="47">
        <v>3</v>
      </c>
      <c r="M11" s="47">
        <v>3</v>
      </c>
      <c r="N11" s="47">
        <v>3</v>
      </c>
      <c r="O11" s="47">
        <v>0</v>
      </c>
      <c r="P11" s="47">
        <v>0</v>
      </c>
      <c r="Q11" s="47">
        <v>3</v>
      </c>
      <c r="R11" s="47">
        <v>4</v>
      </c>
      <c r="S11" s="47">
        <v>4</v>
      </c>
      <c r="T11" s="47">
        <v>6</v>
      </c>
      <c r="U11" s="47">
        <v>6</v>
      </c>
      <c r="V11" s="47">
        <v>6</v>
      </c>
      <c r="W11" s="47">
        <v>2</v>
      </c>
      <c r="X11" s="47">
        <v>4</v>
      </c>
      <c r="Y11" s="47">
        <v>6</v>
      </c>
      <c r="Z11" s="47">
        <v>4</v>
      </c>
      <c r="AA11" s="47">
        <v>3</v>
      </c>
      <c r="AB11" s="53">
        <v>4</v>
      </c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58" t="str">
        <f t="shared" si="0"/>
        <v/>
      </c>
    </row>
    <row r="12" ht="14" customHeight="1" spans="1:44">
      <c r="A12" s="45">
        <v>10</v>
      </c>
      <c r="B12" s="46" t="str">
        <f>IF(设置!C25="","",设置!C25)</f>
        <v/>
      </c>
      <c r="C12" s="46" t="str">
        <f>IF(设置!D25="","",设置!D25)</f>
        <v/>
      </c>
      <c r="D12" s="47">
        <v>2</v>
      </c>
      <c r="E12" s="47">
        <v>2</v>
      </c>
      <c r="F12" s="47">
        <v>2</v>
      </c>
      <c r="G12" s="47">
        <v>2</v>
      </c>
      <c r="H12" s="47">
        <v>2</v>
      </c>
      <c r="I12" s="47">
        <v>2</v>
      </c>
      <c r="J12" s="47">
        <v>0</v>
      </c>
      <c r="K12" s="47">
        <v>2</v>
      </c>
      <c r="L12" s="47">
        <v>3</v>
      </c>
      <c r="M12" s="47">
        <v>3</v>
      </c>
      <c r="N12" s="47">
        <v>3</v>
      </c>
      <c r="O12" s="47">
        <v>0</v>
      </c>
      <c r="P12" s="47">
        <v>3</v>
      </c>
      <c r="Q12" s="47">
        <v>3</v>
      </c>
      <c r="R12" s="47">
        <v>1</v>
      </c>
      <c r="S12" s="47">
        <v>0</v>
      </c>
      <c r="T12" s="47">
        <v>5</v>
      </c>
      <c r="U12" s="47">
        <v>3</v>
      </c>
      <c r="V12" s="47">
        <v>5</v>
      </c>
      <c r="W12" s="47">
        <v>4</v>
      </c>
      <c r="X12" s="47">
        <v>1</v>
      </c>
      <c r="Y12" s="47">
        <v>2</v>
      </c>
      <c r="Z12" s="47">
        <v>4</v>
      </c>
      <c r="AA12" s="47">
        <v>0</v>
      </c>
      <c r="AB12" s="53">
        <v>3</v>
      </c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58" t="str">
        <f t="shared" si="0"/>
        <v/>
      </c>
    </row>
    <row r="13" ht="14" customHeight="1" spans="1:44">
      <c r="A13" s="45">
        <v>11</v>
      </c>
      <c r="B13" s="46" t="str">
        <f>IF(设置!C26="","",设置!C26)</f>
        <v/>
      </c>
      <c r="C13" s="46" t="str">
        <f>IF(设置!D26="","",设置!D26)</f>
        <v/>
      </c>
      <c r="D13" s="47">
        <v>2</v>
      </c>
      <c r="E13" s="47">
        <v>2</v>
      </c>
      <c r="F13" s="47">
        <v>2</v>
      </c>
      <c r="G13" s="47">
        <v>2</v>
      </c>
      <c r="H13" s="47">
        <v>2</v>
      </c>
      <c r="I13" s="47">
        <v>2</v>
      </c>
      <c r="J13" s="47">
        <v>0</v>
      </c>
      <c r="K13" s="47">
        <v>2</v>
      </c>
      <c r="L13" s="47">
        <v>3</v>
      </c>
      <c r="M13" s="47">
        <v>3</v>
      </c>
      <c r="N13" s="47">
        <v>3</v>
      </c>
      <c r="O13" s="47">
        <v>3</v>
      </c>
      <c r="P13" s="47">
        <v>3</v>
      </c>
      <c r="Q13" s="47">
        <v>0</v>
      </c>
      <c r="R13" s="47">
        <v>6</v>
      </c>
      <c r="S13" s="47">
        <v>6</v>
      </c>
      <c r="T13" s="47">
        <v>6</v>
      </c>
      <c r="U13" s="47">
        <v>6</v>
      </c>
      <c r="V13" s="47">
        <v>6</v>
      </c>
      <c r="W13" s="47">
        <v>5</v>
      </c>
      <c r="X13" s="47">
        <v>4</v>
      </c>
      <c r="Y13" s="47">
        <v>6</v>
      </c>
      <c r="Z13" s="47">
        <v>4</v>
      </c>
      <c r="AA13" s="47">
        <v>6</v>
      </c>
      <c r="AB13" s="53">
        <v>4</v>
      </c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58" t="str">
        <f t="shared" si="0"/>
        <v/>
      </c>
    </row>
    <row r="14" ht="14" customHeight="1" spans="1:44">
      <c r="A14" s="45">
        <v>12</v>
      </c>
      <c r="B14" s="46" t="str">
        <f>IF(设置!C27="","",设置!C27)</f>
        <v/>
      </c>
      <c r="C14" s="46" t="str">
        <f>IF(设置!D27="","",设置!D27)</f>
        <v/>
      </c>
      <c r="D14" s="47">
        <v>2</v>
      </c>
      <c r="E14" s="47">
        <v>2</v>
      </c>
      <c r="F14" s="47">
        <v>2</v>
      </c>
      <c r="G14" s="47">
        <v>2</v>
      </c>
      <c r="H14" s="47">
        <v>2</v>
      </c>
      <c r="I14" s="47">
        <v>2</v>
      </c>
      <c r="J14" s="47">
        <v>0</v>
      </c>
      <c r="K14" s="47">
        <v>0</v>
      </c>
      <c r="L14" s="47">
        <v>3</v>
      </c>
      <c r="M14" s="47">
        <v>3</v>
      </c>
      <c r="N14" s="47">
        <v>3</v>
      </c>
      <c r="O14" s="47">
        <v>0</v>
      </c>
      <c r="P14" s="47">
        <v>3</v>
      </c>
      <c r="Q14" s="47">
        <v>0</v>
      </c>
      <c r="R14" s="47">
        <v>5</v>
      </c>
      <c r="S14" s="47">
        <v>6</v>
      </c>
      <c r="T14" s="47">
        <v>5</v>
      </c>
      <c r="U14" s="47">
        <v>6</v>
      </c>
      <c r="V14" s="47">
        <v>6</v>
      </c>
      <c r="W14" s="47">
        <v>0</v>
      </c>
      <c r="X14" s="47">
        <v>2</v>
      </c>
      <c r="Y14" s="47">
        <v>0</v>
      </c>
      <c r="Z14" s="47">
        <v>4</v>
      </c>
      <c r="AA14" s="47">
        <v>0</v>
      </c>
      <c r="AB14" s="53">
        <v>4</v>
      </c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58" t="str">
        <f t="shared" si="0"/>
        <v/>
      </c>
    </row>
    <row r="15" ht="14" customHeight="1" spans="1:44">
      <c r="A15" s="45">
        <v>13</v>
      </c>
      <c r="B15" s="46" t="str">
        <f>IF(设置!C28="","",设置!C28)</f>
        <v/>
      </c>
      <c r="C15" s="46" t="str">
        <f>IF(设置!D28="","",设置!D28)</f>
        <v/>
      </c>
      <c r="D15" s="47">
        <v>0</v>
      </c>
      <c r="E15" s="47">
        <v>2</v>
      </c>
      <c r="F15" s="47">
        <v>2</v>
      </c>
      <c r="G15" s="47">
        <v>2</v>
      </c>
      <c r="H15" s="47">
        <v>2</v>
      </c>
      <c r="I15" s="47">
        <v>2</v>
      </c>
      <c r="J15" s="47">
        <v>0</v>
      </c>
      <c r="K15" s="47">
        <v>2</v>
      </c>
      <c r="L15" s="47">
        <v>3</v>
      </c>
      <c r="M15" s="47">
        <v>3</v>
      </c>
      <c r="N15" s="47">
        <v>3</v>
      </c>
      <c r="O15" s="47">
        <v>3</v>
      </c>
      <c r="P15" s="47">
        <v>3</v>
      </c>
      <c r="Q15" s="47">
        <v>3</v>
      </c>
      <c r="R15" s="47">
        <v>6</v>
      </c>
      <c r="S15" s="47">
        <v>6</v>
      </c>
      <c r="T15" s="47">
        <v>5</v>
      </c>
      <c r="U15" s="47">
        <v>6</v>
      </c>
      <c r="V15" s="47">
        <v>5</v>
      </c>
      <c r="W15" s="47">
        <v>4</v>
      </c>
      <c r="X15" s="47">
        <v>5</v>
      </c>
      <c r="Y15" s="47">
        <v>6</v>
      </c>
      <c r="Z15" s="47">
        <v>4</v>
      </c>
      <c r="AA15" s="47">
        <v>5</v>
      </c>
      <c r="AB15" s="53">
        <v>3</v>
      </c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58" t="str">
        <f t="shared" si="0"/>
        <v/>
      </c>
    </row>
    <row r="16" ht="14" customHeight="1" spans="1:44">
      <c r="A16" s="45">
        <v>14</v>
      </c>
      <c r="B16" s="46" t="str">
        <f>IF(设置!C29="","",设置!C29)</f>
        <v/>
      </c>
      <c r="C16" s="46" t="str">
        <f>IF(设置!D29="","",设置!D29)</f>
        <v/>
      </c>
      <c r="D16" s="47">
        <v>2</v>
      </c>
      <c r="E16" s="47">
        <v>2</v>
      </c>
      <c r="F16" s="47">
        <v>2</v>
      </c>
      <c r="G16" s="47">
        <v>2</v>
      </c>
      <c r="H16" s="47">
        <v>2</v>
      </c>
      <c r="I16" s="47">
        <v>2</v>
      </c>
      <c r="J16" s="47">
        <v>0</v>
      </c>
      <c r="K16" s="47">
        <v>0</v>
      </c>
      <c r="L16" s="47">
        <v>3</v>
      </c>
      <c r="M16" s="47">
        <v>3</v>
      </c>
      <c r="N16" s="47">
        <v>0</v>
      </c>
      <c r="O16" s="47">
        <v>3</v>
      </c>
      <c r="P16" s="47">
        <v>3</v>
      </c>
      <c r="Q16" s="47">
        <v>3</v>
      </c>
      <c r="R16" s="47">
        <v>6</v>
      </c>
      <c r="S16" s="47">
        <v>6</v>
      </c>
      <c r="T16" s="47">
        <v>6</v>
      </c>
      <c r="U16" s="47">
        <v>6</v>
      </c>
      <c r="V16" s="47">
        <v>6</v>
      </c>
      <c r="W16" s="47">
        <v>5</v>
      </c>
      <c r="X16" s="47">
        <v>6</v>
      </c>
      <c r="Y16" s="47">
        <v>4</v>
      </c>
      <c r="Z16" s="47">
        <v>6</v>
      </c>
      <c r="AA16" s="47">
        <v>5</v>
      </c>
      <c r="AB16" s="53">
        <v>4</v>
      </c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58" t="str">
        <f t="shared" si="0"/>
        <v/>
      </c>
    </row>
    <row r="17" ht="14" customHeight="1" spans="1:44">
      <c r="A17" s="45">
        <v>15</v>
      </c>
      <c r="B17" s="46" t="str">
        <f>IF(设置!C30="","",设置!C30)</f>
        <v/>
      </c>
      <c r="C17" s="46" t="str">
        <f>IF(设置!D30="","",设置!D30)</f>
        <v/>
      </c>
      <c r="D17" s="47">
        <v>0</v>
      </c>
      <c r="E17" s="47">
        <v>0</v>
      </c>
      <c r="F17" s="47">
        <v>0</v>
      </c>
      <c r="G17" s="47">
        <v>0</v>
      </c>
      <c r="H17" s="47">
        <v>2</v>
      </c>
      <c r="I17" s="47">
        <v>2</v>
      </c>
      <c r="J17" s="47">
        <v>2</v>
      </c>
      <c r="K17" s="47">
        <v>0</v>
      </c>
      <c r="L17" s="47">
        <v>0</v>
      </c>
      <c r="M17" s="47">
        <v>0</v>
      </c>
      <c r="N17" s="47">
        <v>3</v>
      </c>
      <c r="O17" s="47">
        <v>0</v>
      </c>
      <c r="P17" s="47">
        <v>3</v>
      </c>
      <c r="Q17" s="47">
        <v>0</v>
      </c>
      <c r="R17" s="47">
        <v>6</v>
      </c>
      <c r="S17" s="47">
        <v>0</v>
      </c>
      <c r="T17" s="47">
        <v>4</v>
      </c>
      <c r="U17" s="47">
        <v>0</v>
      </c>
      <c r="V17" s="47">
        <v>0</v>
      </c>
      <c r="W17" s="47">
        <v>3</v>
      </c>
      <c r="X17" s="47">
        <v>1</v>
      </c>
      <c r="Y17" s="47">
        <v>0</v>
      </c>
      <c r="Z17" s="47">
        <v>2</v>
      </c>
      <c r="AA17" s="47">
        <v>0</v>
      </c>
      <c r="AB17" s="53">
        <v>3</v>
      </c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58" t="str">
        <f t="shared" si="0"/>
        <v/>
      </c>
    </row>
    <row r="18" ht="14" customHeight="1" spans="1:44">
      <c r="A18" s="45">
        <v>16</v>
      </c>
      <c r="B18" s="46" t="str">
        <f>IF(设置!C31="","",设置!C31)</f>
        <v/>
      </c>
      <c r="C18" s="46" t="str">
        <f>IF(设置!D31="","",设置!D31)</f>
        <v/>
      </c>
      <c r="D18" s="47">
        <v>2</v>
      </c>
      <c r="E18" s="47">
        <v>2</v>
      </c>
      <c r="F18" s="47">
        <v>2</v>
      </c>
      <c r="G18" s="47">
        <v>2</v>
      </c>
      <c r="H18" s="47">
        <v>0</v>
      </c>
      <c r="I18" s="47">
        <v>2</v>
      </c>
      <c r="J18" s="47">
        <v>0</v>
      </c>
      <c r="K18" s="47">
        <v>2</v>
      </c>
      <c r="L18" s="47">
        <v>3</v>
      </c>
      <c r="M18" s="47">
        <v>3</v>
      </c>
      <c r="N18" s="47">
        <v>3</v>
      </c>
      <c r="O18" s="47">
        <v>0</v>
      </c>
      <c r="P18" s="47">
        <v>3</v>
      </c>
      <c r="Q18" s="47">
        <v>3</v>
      </c>
      <c r="R18" s="47">
        <v>6</v>
      </c>
      <c r="S18" s="47">
        <v>6</v>
      </c>
      <c r="T18" s="47">
        <v>3</v>
      </c>
      <c r="U18" s="47">
        <v>3</v>
      </c>
      <c r="V18" s="47">
        <v>6</v>
      </c>
      <c r="W18" s="47">
        <v>5</v>
      </c>
      <c r="X18" s="47">
        <v>4</v>
      </c>
      <c r="Y18" s="47">
        <v>5</v>
      </c>
      <c r="Z18" s="47">
        <v>3</v>
      </c>
      <c r="AA18" s="47">
        <v>6</v>
      </c>
      <c r="AB18" s="53">
        <v>6</v>
      </c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58" t="str">
        <f t="shared" si="0"/>
        <v/>
      </c>
    </row>
    <row r="19" ht="14" customHeight="1" spans="1:44">
      <c r="A19" s="45">
        <v>17</v>
      </c>
      <c r="B19" s="46" t="str">
        <f>IF(设置!C32="","",设置!C32)</f>
        <v/>
      </c>
      <c r="C19" s="46" t="str">
        <f>IF(设置!D32="","",设置!D32)</f>
        <v/>
      </c>
      <c r="D19" s="47">
        <v>2</v>
      </c>
      <c r="E19" s="47">
        <v>2</v>
      </c>
      <c r="F19" s="47">
        <v>2</v>
      </c>
      <c r="G19" s="47">
        <v>2</v>
      </c>
      <c r="H19" s="47">
        <v>2</v>
      </c>
      <c r="I19" s="47">
        <v>2</v>
      </c>
      <c r="J19" s="47">
        <v>0</v>
      </c>
      <c r="K19" s="47">
        <v>2</v>
      </c>
      <c r="L19" s="47">
        <v>3</v>
      </c>
      <c r="M19" s="47">
        <v>3</v>
      </c>
      <c r="N19" s="47">
        <v>3</v>
      </c>
      <c r="O19" s="47">
        <v>3</v>
      </c>
      <c r="P19" s="47">
        <v>3</v>
      </c>
      <c r="Q19" s="47">
        <v>3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7">
        <v>0</v>
      </c>
      <c r="Y19" s="47">
        <v>0</v>
      </c>
      <c r="Z19" s="47">
        <v>0</v>
      </c>
      <c r="AA19" s="47">
        <v>0</v>
      </c>
      <c r="AB19" s="53">
        <v>0</v>
      </c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58" t="str">
        <f t="shared" si="0"/>
        <v/>
      </c>
    </row>
    <row r="20" ht="14" customHeight="1" spans="1:44">
      <c r="A20" s="45">
        <v>18</v>
      </c>
      <c r="B20" s="46" t="str">
        <f>IF(设置!C33="","",设置!C33)</f>
        <v/>
      </c>
      <c r="C20" s="46" t="str">
        <f>IF(设置!D33="","",设置!D33)</f>
        <v/>
      </c>
      <c r="D20" s="47">
        <v>2</v>
      </c>
      <c r="E20" s="47">
        <v>0</v>
      </c>
      <c r="F20" s="47">
        <v>2</v>
      </c>
      <c r="G20" s="47">
        <v>2</v>
      </c>
      <c r="H20" s="47">
        <v>2</v>
      </c>
      <c r="I20" s="47">
        <v>2</v>
      </c>
      <c r="J20" s="47">
        <v>0</v>
      </c>
      <c r="K20" s="47">
        <v>2</v>
      </c>
      <c r="L20" s="47">
        <v>3</v>
      </c>
      <c r="M20" s="47">
        <v>3</v>
      </c>
      <c r="N20" s="47">
        <v>3</v>
      </c>
      <c r="O20" s="47">
        <v>3</v>
      </c>
      <c r="P20" s="47">
        <v>3</v>
      </c>
      <c r="Q20" s="47">
        <v>3</v>
      </c>
      <c r="R20" s="47">
        <v>0</v>
      </c>
      <c r="S20" s="47">
        <v>0</v>
      </c>
      <c r="T20" s="47">
        <v>3</v>
      </c>
      <c r="U20" s="47">
        <v>6</v>
      </c>
      <c r="V20" s="47">
        <v>1</v>
      </c>
      <c r="W20" s="47">
        <v>0</v>
      </c>
      <c r="X20" s="47">
        <v>1</v>
      </c>
      <c r="Y20" s="47">
        <v>0</v>
      </c>
      <c r="Z20" s="47">
        <v>4</v>
      </c>
      <c r="AA20" s="47">
        <v>0</v>
      </c>
      <c r="AB20" s="53">
        <v>0</v>
      </c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58" t="str">
        <f t="shared" si="0"/>
        <v/>
      </c>
    </row>
    <row r="21" ht="14" customHeight="1" spans="1:44">
      <c r="A21" s="45">
        <v>19</v>
      </c>
      <c r="B21" s="46" t="str">
        <f>IF(设置!C34="","",设置!C34)</f>
        <v/>
      </c>
      <c r="C21" s="46" t="str">
        <f>IF(设置!D34="","",设置!D34)</f>
        <v/>
      </c>
      <c r="D21" s="47">
        <v>0</v>
      </c>
      <c r="E21" s="47">
        <v>2</v>
      </c>
      <c r="F21" s="47">
        <v>2</v>
      </c>
      <c r="G21" s="47">
        <v>2</v>
      </c>
      <c r="H21" s="47">
        <v>0</v>
      </c>
      <c r="I21" s="47">
        <v>2</v>
      </c>
      <c r="J21" s="47">
        <v>0</v>
      </c>
      <c r="K21" s="47">
        <v>2</v>
      </c>
      <c r="L21" s="47">
        <v>3</v>
      </c>
      <c r="M21" s="47">
        <v>3</v>
      </c>
      <c r="N21" s="47">
        <v>3</v>
      </c>
      <c r="O21" s="47">
        <v>0</v>
      </c>
      <c r="P21" s="47">
        <v>3</v>
      </c>
      <c r="Q21" s="47">
        <v>3</v>
      </c>
      <c r="R21" s="47">
        <v>0</v>
      </c>
      <c r="S21" s="47">
        <v>0</v>
      </c>
      <c r="T21" s="47">
        <v>3</v>
      </c>
      <c r="U21" s="47">
        <v>0</v>
      </c>
      <c r="V21" s="47">
        <v>1</v>
      </c>
      <c r="W21" s="47">
        <v>0</v>
      </c>
      <c r="X21" s="47">
        <v>1</v>
      </c>
      <c r="Y21" s="47">
        <v>0</v>
      </c>
      <c r="Z21" s="47">
        <v>2</v>
      </c>
      <c r="AA21" s="47">
        <v>0</v>
      </c>
      <c r="AB21" s="53">
        <v>2</v>
      </c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58" t="str">
        <f t="shared" si="0"/>
        <v/>
      </c>
    </row>
    <row r="22" ht="14" customHeight="1" spans="1:44">
      <c r="A22" s="45">
        <v>20</v>
      </c>
      <c r="B22" s="46" t="str">
        <f>IF(设置!C35="","",设置!C35)</f>
        <v/>
      </c>
      <c r="C22" s="46" t="str">
        <f>IF(设置!D35="","",设置!D35)</f>
        <v/>
      </c>
      <c r="D22" s="47">
        <v>2</v>
      </c>
      <c r="E22" s="47">
        <v>2</v>
      </c>
      <c r="F22" s="47">
        <v>2</v>
      </c>
      <c r="G22" s="47">
        <v>2</v>
      </c>
      <c r="H22" s="47">
        <v>2</v>
      </c>
      <c r="I22" s="47">
        <v>2</v>
      </c>
      <c r="J22" s="47">
        <v>0</v>
      </c>
      <c r="K22" s="47">
        <v>2</v>
      </c>
      <c r="L22" s="47">
        <v>3</v>
      </c>
      <c r="M22" s="47">
        <v>3</v>
      </c>
      <c r="N22" s="47">
        <v>3</v>
      </c>
      <c r="O22" s="47">
        <v>3</v>
      </c>
      <c r="P22" s="47">
        <v>3</v>
      </c>
      <c r="Q22" s="47">
        <v>3</v>
      </c>
      <c r="R22" s="47">
        <v>6</v>
      </c>
      <c r="S22" s="47">
        <v>6</v>
      </c>
      <c r="T22" s="47">
        <v>4</v>
      </c>
      <c r="U22" s="47">
        <v>5</v>
      </c>
      <c r="V22" s="47">
        <v>6</v>
      </c>
      <c r="W22" s="47">
        <v>5</v>
      </c>
      <c r="X22" s="47">
        <v>5</v>
      </c>
      <c r="Y22" s="47">
        <v>6</v>
      </c>
      <c r="Z22" s="47">
        <v>4</v>
      </c>
      <c r="AA22" s="47">
        <v>5</v>
      </c>
      <c r="AB22" s="53">
        <v>4</v>
      </c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58" t="str">
        <f t="shared" si="0"/>
        <v/>
      </c>
    </row>
    <row r="23" ht="14" customHeight="1" spans="1:44">
      <c r="A23" s="45">
        <v>21</v>
      </c>
      <c r="B23" s="46" t="str">
        <f>IF(设置!C36="","",设置!C36)</f>
        <v/>
      </c>
      <c r="C23" s="46" t="str">
        <f>IF(设置!D36="","",设置!D36)</f>
        <v/>
      </c>
      <c r="D23" s="47">
        <v>2</v>
      </c>
      <c r="E23" s="47">
        <v>2</v>
      </c>
      <c r="F23" s="47">
        <v>2</v>
      </c>
      <c r="G23" s="47">
        <v>2</v>
      </c>
      <c r="H23" s="47">
        <v>2</v>
      </c>
      <c r="I23" s="47">
        <v>2</v>
      </c>
      <c r="J23" s="47">
        <v>0</v>
      </c>
      <c r="K23" s="47">
        <v>0</v>
      </c>
      <c r="L23" s="47">
        <v>3</v>
      </c>
      <c r="M23" s="47">
        <v>3</v>
      </c>
      <c r="N23" s="47">
        <v>3</v>
      </c>
      <c r="O23" s="47">
        <v>0</v>
      </c>
      <c r="P23" s="47">
        <v>3</v>
      </c>
      <c r="Q23" s="47">
        <v>0</v>
      </c>
      <c r="R23" s="47">
        <v>5</v>
      </c>
      <c r="S23" s="47">
        <v>6</v>
      </c>
      <c r="T23" s="47">
        <v>4</v>
      </c>
      <c r="U23" s="47">
        <v>6</v>
      </c>
      <c r="V23" s="47">
        <v>6</v>
      </c>
      <c r="W23" s="47">
        <v>0</v>
      </c>
      <c r="X23" s="47">
        <v>5</v>
      </c>
      <c r="Y23" s="47">
        <v>0</v>
      </c>
      <c r="Z23" s="47">
        <v>4</v>
      </c>
      <c r="AA23" s="47">
        <v>5</v>
      </c>
      <c r="AB23" s="53">
        <v>4</v>
      </c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58" t="str">
        <f t="shared" si="0"/>
        <v/>
      </c>
    </row>
    <row r="24" ht="14" customHeight="1" spans="1:44">
      <c r="A24" s="45">
        <v>22</v>
      </c>
      <c r="B24" s="46" t="str">
        <f>IF(设置!C37="","",设置!C37)</f>
        <v/>
      </c>
      <c r="C24" s="46" t="str">
        <f>IF(设置!D37="","",设置!D37)</f>
        <v/>
      </c>
      <c r="D24" s="47">
        <v>2</v>
      </c>
      <c r="E24" s="47">
        <v>0</v>
      </c>
      <c r="F24" s="47">
        <v>0</v>
      </c>
      <c r="G24" s="47">
        <v>2</v>
      </c>
      <c r="H24" s="47">
        <v>2</v>
      </c>
      <c r="I24" s="47">
        <v>2</v>
      </c>
      <c r="J24" s="47">
        <v>0</v>
      </c>
      <c r="K24" s="47">
        <v>0</v>
      </c>
      <c r="L24" s="47">
        <v>3</v>
      </c>
      <c r="M24" s="47">
        <v>3</v>
      </c>
      <c r="N24" s="47">
        <v>3</v>
      </c>
      <c r="O24" s="47">
        <v>0</v>
      </c>
      <c r="P24" s="47">
        <v>0</v>
      </c>
      <c r="Q24" s="47">
        <v>0</v>
      </c>
      <c r="R24" s="47">
        <v>6</v>
      </c>
      <c r="S24" s="47">
        <v>0</v>
      </c>
      <c r="T24" s="47">
        <v>6</v>
      </c>
      <c r="U24" s="47">
        <v>1</v>
      </c>
      <c r="V24" s="47">
        <v>3</v>
      </c>
      <c r="W24" s="47">
        <v>3</v>
      </c>
      <c r="X24" s="47">
        <v>6</v>
      </c>
      <c r="Y24" s="47">
        <v>2</v>
      </c>
      <c r="Z24" s="47">
        <v>4</v>
      </c>
      <c r="AA24" s="47">
        <v>0</v>
      </c>
      <c r="AB24" s="53">
        <v>1</v>
      </c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58" t="str">
        <f t="shared" si="0"/>
        <v/>
      </c>
    </row>
    <row r="25" ht="14" customHeight="1" spans="1:44">
      <c r="A25" s="45">
        <v>23</v>
      </c>
      <c r="B25" s="46" t="str">
        <f>IF(设置!C38="","",设置!C38)</f>
        <v/>
      </c>
      <c r="C25" s="46" t="str">
        <f>IF(设置!D38="","",设置!D38)</f>
        <v/>
      </c>
      <c r="D25" s="47">
        <v>2</v>
      </c>
      <c r="E25" s="47">
        <v>2</v>
      </c>
      <c r="F25" s="47">
        <v>0</v>
      </c>
      <c r="G25" s="47">
        <v>2</v>
      </c>
      <c r="H25" s="47">
        <v>2</v>
      </c>
      <c r="I25" s="47">
        <v>0</v>
      </c>
      <c r="J25" s="47">
        <v>0</v>
      </c>
      <c r="K25" s="47">
        <v>0</v>
      </c>
      <c r="L25" s="47">
        <v>3</v>
      </c>
      <c r="M25" s="47">
        <v>3</v>
      </c>
      <c r="N25" s="47">
        <v>3</v>
      </c>
      <c r="O25" s="47">
        <v>0</v>
      </c>
      <c r="P25" s="47">
        <v>0</v>
      </c>
      <c r="Q25" s="47">
        <v>0</v>
      </c>
      <c r="R25" s="47">
        <v>6</v>
      </c>
      <c r="S25" s="47">
        <v>6</v>
      </c>
      <c r="T25" s="47">
        <v>0</v>
      </c>
      <c r="U25" s="47">
        <v>0</v>
      </c>
      <c r="V25" s="47">
        <v>1</v>
      </c>
      <c r="W25" s="47">
        <v>3</v>
      </c>
      <c r="X25" s="47">
        <v>1</v>
      </c>
      <c r="Y25" s="47">
        <v>3</v>
      </c>
      <c r="Z25" s="47">
        <v>4</v>
      </c>
      <c r="AA25" s="47">
        <v>5</v>
      </c>
      <c r="AB25" s="53">
        <v>3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58" t="str">
        <f t="shared" si="0"/>
        <v/>
      </c>
    </row>
    <row r="26" ht="14" customHeight="1" spans="1:44">
      <c r="A26" s="45">
        <v>24</v>
      </c>
      <c r="B26" s="46" t="str">
        <f>IF(设置!C39="","",设置!C39)</f>
        <v/>
      </c>
      <c r="C26" s="46" t="str">
        <f>IF(设置!D39="","",设置!D39)</f>
        <v/>
      </c>
      <c r="D26" s="47">
        <v>2</v>
      </c>
      <c r="E26" s="47">
        <v>2</v>
      </c>
      <c r="F26" s="47">
        <v>0</v>
      </c>
      <c r="G26" s="47">
        <v>2</v>
      </c>
      <c r="H26" s="47">
        <v>2</v>
      </c>
      <c r="I26" s="47">
        <v>0</v>
      </c>
      <c r="J26" s="47">
        <v>0</v>
      </c>
      <c r="K26" s="47">
        <v>0</v>
      </c>
      <c r="L26" s="47">
        <v>3</v>
      </c>
      <c r="M26" s="47">
        <v>3</v>
      </c>
      <c r="N26" s="47">
        <v>3</v>
      </c>
      <c r="O26" s="47">
        <v>3</v>
      </c>
      <c r="P26" s="47">
        <v>0</v>
      </c>
      <c r="Q26" s="47">
        <v>0</v>
      </c>
      <c r="R26" s="47">
        <v>5</v>
      </c>
      <c r="S26" s="47">
        <v>2</v>
      </c>
      <c r="T26" s="47">
        <v>5</v>
      </c>
      <c r="U26" s="47">
        <v>5</v>
      </c>
      <c r="V26" s="47">
        <v>6</v>
      </c>
      <c r="W26" s="47">
        <v>4</v>
      </c>
      <c r="X26" s="47">
        <v>1</v>
      </c>
      <c r="Y26" s="47">
        <v>3</v>
      </c>
      <c r="Z26" s="47">
        <v>4</v>
      </c>
      <c r="AA26" s="47">
        <v>1</v>
      </c>
      <c r="AB26" s="53">
        <v>4</v>
      </c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58" t="str">
        <f t="shared" si="0"/>
        <v/>
      </c>
    </row>
    <row r="27" ht="14" customHeight="1" spans="1:44">
      <c r="A27" s="45">
        <v>25</v>
      </c>
      <c r="B27" s="46" t="str">
        <f>IF(设置!C40="","",设置!C40)</f>
        <v/>
      </c>
      <c r="C27" s="46" t="str">
        <f>IF(设置!D40="","",设置!D40)</f>
        <v/>
      </c>
      <c r="D27" s="47">
        <v>2</v>
      </c>
      <c r="E27" s="47">
        <v>2</v>
      </c>
      <c r="F27" s="47">
        <v>2</v>
      </c>
      <c r="G27" s="47">
        <v>2</v>
      </c>
      <c r="H27" s="47">
        <v>2</v>
      </c>
      <c r="I27" s="47">
        <v>2</v>
      </c>
      <c r="J27" s="47">
        <v>0</v>
      </c>
      <c r="K27" s="47">
        <v>2</v>
      </c>
      <c r="L27" s="47">
        <v>3</v>
      </c>
      <c r="M27" s="47">
        <v>3</v>
      </c>
      <c r="N27" s="47">
        <v>3</v>
      </c>
      <c r="O27" s="47">
        <v>3</v>
      </c>
      <c r="P27" s="47">
        <v>0</v>
      </c>
      <c r="Q27" s="47">
        <v>3</v>
      </c>
      <c r="R27" s="47">
        <v>6</v>
      </c>
      <c r="S27" s="47">
        <v>6</v>
      </c>
      <c r="T27" s="47">
        <v>4</v>
      </c>
      <c r="U27" s="47">
        <v>4</v>
      </c>
      <c r="V27" s="47">
        <v>6</v>
      </c>
      <c r="W27" s="47">
        <v>3</v>
      </c>
      <c r="X27" s="47">
        <v>1</v>
      </c>
      <c r="Y27" s="47">
        <v>3</v>
      </c>
      <c r="Z27" s="47">
        <v>4</v>
      </c>
      <c r="AA27" s="47">
        <v>4</v>
      </c>
      <c r="AB27" s="53">
        <v>4</v>
      </c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58" t="str">
        <f t="shared" si="0"/>
        <v/>
      </c>
    </row>
    <row r="28" ht="14" customHeight="1" spans="1:44">
      <c r="A28" s="45">
        <v>26</v>
      </c>
      <c r="B28" s="46" t="str">
        <f>IF(设置!C41="","",设置!C41)</f>
        <v/>
      </c>
      <c r="C28" s="46" t="str">
        <f>IF(设置!D41="","",设置!D41)</f>
        <v/>
      </c>
      <c r="D28" s="47">
        <v>2</v>
      </c>
      <c r="E28" s="47">
        <v>2</v>
      </c>
      <c r="F28" s="47">
        <v>2</v>
      </c>
      <c r="G28" s="47">
        <v>2</v>
      </c>
      <c r="H28" s="47">
        <v>2</v>
      </c>
      <c r="I28" s="47">
        <v>0</v>
      </c>
      <c r="J28" s="47">
        <v>0</v>
      </c>
      <c r="K28" s="47">
        <v>0</v>
      </c>
      <c r="L28" s="47">
        <v>3</v>
      </c>
      <c r="M28" s="47">
        <v>3</v>
      </c>
      <c r="N28" s="47">
        <v>0</v>
      </c>
      <c r="O28" s="47">
        <v>0</v>
      </c>
      <c r="P28" s="47">
        <v>3</v>
      </c>
      <c r="Q28" s="47">
        <v>0</v>
      </c>
      <c r="R28" s="47">
        <v>5</v>
      </c>
      <c r="S28" s="47">
        <v>5</v>
      </c>
      <c r="T28" s="47">
        <v>1</v>
      </c>
      <c r="U28" s="47">
        <v>0</v>
      </c>
      <c r="V28" s="47">
        <v>1</v>
      </c>
      <c r="W28" s="47">
        <v>0</v>
      </c>
      <c r="X28" s="47">
        <v>2</v>
      </c>
      <c r="Y28" s="47">
        <v>2</v>
      </c>
      <c r="Z28" s="47">
        <v>5</v>
      </c>
      <c r="AA28" s="47">
        <v>2</v>
      </c>
      <c r="AB28" s="53">
        <v>3</v>
      </c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58" t="str">
        <f t="shared" si="0"/>
        <v/>
      </c>
    </row>
    <row r="29" ht="14" customHeight="1" spans="1:44">
      <c r="A29" s="45">
        <v>27</v>
      </c>
      <c r="B29" s="46" t="str">
        <f>IF(设置!C42="","",设置!C42)</f>
        <v/>
      </c>
      <c r="C29" s="46" t="str">
        <f>IF(设置!D42="","",设置!D42)</f>
        <v/>
      </c>
      <c r="D29" s="47">
        <v>2</v>
      </c>
      <c r="E29" s="47">
        <v>2</v>
      </c>
      <c r="F29" s="47">
        <v>2</v>
      </c>
      <c r="G29" s="47">
        <v>2</v>
      </c>
      <c r="H29" s="47">
        <v>0</v>
      </c>
      <c r="I29" s="47">
        <v>2</v>
      </c>
      <c r="J29" s="47">
        <v>2</v>
      </c>
      <c r="K29" s="47">
        <v>0</v>
      </c>
      <c r="L29" s="47">
        <v>3</v>
      </c>
      <c r="M29" s="47">
        <v>3</v>
      </c>
      <c r="N29" s="47">
        <v>3</v>
      </c>
      <c r="O29" s="47">
        <v>0</v>
      </c>
      <c r="P29" s="47">
        <v>3</v>
      </c>
      <c r="Q29" s="47">
        <v>0</v>
      </c>
      <c r="R29" s="47">
        <v>5</v>
      </c>
      <c r="S29" s="47">
        <v>5</v>
      </c>
      <c r="T29" s="47">
        <v>4</v>
      </c>
      <c r="U29" s="47">
        <v>6</v>
      </c>
      <c r="V29" s="47">
        <v>6</v>
      </c>
      <c r="W29" s="47">
        <v>3</v>
      </c>
      <c r="X29" s="47">
        <v>4</v>
      </c>
      <c r="Y29" s="47">
        <v>1</v>
      </c>
      <c r="Z29" s="47">
        <v>4</v>
      </c>
      <c r="AA29" s="47">
        <v>5</v>
      </c>
      <c r="AB29" s="53">
        <v>6</v>
      </c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58" t="str">
        <f t="shared" si="0"/>
        <v/>
      </c>
    </row>
    <row r="30" ht="14" customHeight="1" spans="1:44">
      <c r="A30" s="45">
        <v>28</v>
      </c>
      <c r="B30" s="46" t="str">
        <f>IF(设置!C43="","",设置!C43)</f>
        <v/>
      </c>
      <c r="C30" s="46" t="str">
        <f>IF(设置!D43="","",设置!D43)</f>
        <v/>
      </c>
      <c r="D30" s="47">
        <v>2</v>
      </c>
      <c r="E30" s="47">
        <v>2</v>
      </c>
      <c r="F30" s="47">
        <v>2</v>
      </c>
      <c r="G30" s="47">
        <v>2</v>
      </c>
      <c r="H30" s="47">
        <v>2</v>
      </c>
      <c r="I30" s="47">
        <v>0</v>
      </c>
      <c r="J30" s="47">
        <v>2</v>
      </c>
      <c r="K30" s="47">
        <v>0</v>
      </c>
      <c r="L30" s="47">
        <v>3</v>
      </c>
      <c r="M30" s="47">
        <v>3</v>
      </c>
      <c r="N30" s="47">
        <v>3</v>
      </c>
      <c r="O30" s="47">
        <v>0</v>
      </c>
      <c r="P30" s="47">
        <v>3</v>
      </c>
      <c r="Q30" s="47">
        <v>0</v>
      </c>
      <c r="R30" s="47">
        <v>4</v>
      </c>
      <c r="S30" s="47">
        <v>2</v>
      </c>
      <c r="T30" s="47">
        <v>6</v>
      </c>
      <c r="U30" s="47">
        <v>6</v>
      </c>
      <c r="V30" s="47">
        <v>5</v>
      </c>
      <c r="W30" s="47">
        <v>0</v>
      </c>
      <c r="X30" s="47">
        <v>3</v>
      </c>
      <c r="Y30" s="47">
        <v>0</v>
      </c>
      <c r="Z30" s="47">
        <v>4</v>
      </c>
      <c r="AA30" s="47">
        <v>4</v>
      </c>
      <c r="AB30" s="53">
        <v>2</v>
      </c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58" t="str">
        <f t="shared" si="0"/>
        <v/>
      </c>
    </row>
    <row r="31" ht="14" customHeight="1" spans="1:44">
      <c r="A31" s="45">
        <v>29</v>
      </c>
      <c r="B31" s="46" t="str">
        <f>IF(设置!C44="","",设置!C44)</f>
        <v/>
      </c>
      <c r="C31" s="46" t="str">
        <f>IF(设置!D44="","",设置!D44)</f>
        <v/>
      </c>
      <c r="D31" s="47">
        <v>2</v>
      </c>
      <c r="E31" s="47">
        <v>2</v>
      </c>
      <c r="F31" s="47">
        <v>2</v>
      </c>
      <c r="G31" s="47">
        <v>2</v>
      </c>
      <c r="H31" s="47">
        <v>2</v>
      </c>
      <c r="I31" s="47">
        <v>2</v>
      </c>
      <c r="J31" s="47">
        <v>0</v>
      </c>
      <c r="K31" s="47">
        <v>0</v>
      </c>
      <c r="L31" s="47">
        <v>3</v>
      </c>
      <c r="M31" s="47">
        <v>3</v>
      </c>
      <c r="N31" s="47">
        <v>3</v>
      </c>
      <c r="O31" s="47">
        <v>3</v>
      </c>
      <c r="P31" s="47">
        <v>0</v>
      </c>
      <c r="Q31" s="47">
        <v>3</v>
      </c>
      <c r="R31" s="47">
        <v>6</v>
      </c>
      <c r="S31" s="47">
        <v>1</v>
      </c>
      <c r="T31" s="47">
        <v>0</v>
      </c>
      <c r="U31" s="47">
        <v>0</v>
      </c>
      <c r="V31" s="47">
        <v>1</v>
      </c>
      <c r="W31" s="47">
        <v>0</v>
      </c>
      <c r="X31" s="47">
        <v>5</v>
      </c>
      <c r="Y31" s="47">
        <v>0</v>
      </c>
      <c r="Z31" s="47">
        <v>4</v>
      </c>
      <c r="AA31" s="47">
        <v>5</v>
      </c>
      <c r="AB31" s="53">
        <v>3</v>
      </c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58" t="str">
        <f t="shared" si="0"/>
        <v/>
      </c>
    </row>
    <row r="32" ht="14" customHeight="1" spans="1:44">
      <c r="A32" s="45">
        <v>30</v>
      </c>
      <c r="B32" s="46" t="str">
        <f>IF(设置!C45="","",设置!C45)</f>
        <v/>
      </c>
      <c r="C32" s="46" t="str">
        <f>IF(设置!D45="","",设置!D45)</f>
        <v/>
      </c>
      <c r="D32" s="47">
        <v>2</v>
      </c>
      <c r="E32" s="47">
        <v>2</v>
      </c>
      <c r="F32" s="47">
        <v>2</v>
      </c>
      <c r="G32" s="47">
        <v>2</v>
      </c>
      <c r="H32" s="47">
        <v>2</v>
      </c>
      <c r="I32" s="47">
        <v>2</v>
      </c>
      <c r="J32" s="47">
        <v>2</v>
      </c>
      <c r="K32" s="47">
        <v>2</v>
      </c>
      <c r="L32" s="47">
        <v>3</v>
      </c>
      <c r="M32" s="47">
        <v>3</v>
      </c>
      <c r="N32" s="47">
        <v>3</v>
      </c>
      <c r="O32" s="47">
        <v>0</v>
      </c>
      <c r="P32" s="47">
        <v>3</v>
      </c>
      <c r="Q32" s="47">
        <v>0</v>
      </c>
      <c r="R32" s="47">
        <v>6</v>
      </c>
      <c r="S32" s="47">
        <v>6</v>
      </c>
      <c r="T32" s="47">
        <v>3</v>
      </c>
      <c r="U32" s="47">
        <v>6</v>
      </c>
      <c r="V32" s="47">
        <v>2</v>
      </c>
      <c r="W32" s="47">
        <v>4</v>
      </c>
      <c r="X32" s="47">
        <v>4</v>
      </c>
      <c r="Y32" s="47">
        <v>2</v>
      </c>
      <c r="Z32" s="47">
        <v>5</v>
      </c>
      <c r="AA32" s="47">
        <v>4</v>
      </c>
      <c r="AB32" s="53">
        <v>3</v>
      </c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58" t="str">
        <f t="shared" si="0"/>
        <v/>
      </c>
    </row>
    <row r="33" ht="14" customHeight="1" spans="1:44">
      <c r="A33" s="45">
        <v>31</v>
      </c>
      <c r="B33" s="46" t="str">
        <f>IF(设置!C46="","",设置!C46)</f>
        <v/>
      </c>
      <c r="C33" s="46" t="str">
        <f>IF(设置!D46="","",设置!D46)</f>
        <v/>
      </c>
      <c r="D33" s="47">
        <v>2</v>
      </c>
      <c r="E33" s="47">
        <v>2</v>
      </c>
      <c r="F33" s="47">
        <v>2</v>
      </c>
      <c r="G33" s="47">
        <v>2</v>
      </c>
      <c r="H33" s="47">
        <v>2</v>
      </c>
      <c r="I33" s="47">
        <v>2</v>
      </c>
      <c r="J33" s="47">
        <v>0</v>
      </c>
      <c r="K33" s="47">
        <v>2</v>
      </c>
      <c r="L33" s="47">
        <v>3</v>
      </c>
      <c r="M33" s="47">
        <v>3</v>
      </c>
      <c r="N33" s="47">
        <v>0</v>
      </c>
      <c r="O33" s="47">
        <v>3</v>
      </c>
      <c r="P33" s="47">
        <v>3</v>
      </c>
      <c r="Q33" s="47">
        <v>3</v>
      </c>
      <c r="R33" s="47">
        <v>6</v>
      </c>
      <c r="S33" s="47">
        <v>6</v>
      </c>
      <c r="T33" s="47">
        <v>4</v>
      </c>
      <c r="U33" s="47">
        <v>6</v>
      </c>
      <c r="V33" s="47">
        <v>6</v>
      </c>
      <c r="W33" s="47">
        <v>6</v>
      </c>
      <c r="X33" s="47">
        <v>4</v>
      </c>
      <c r="Y33" s="47">
        <v>6</v>
      </c>
      <c r="Z33" s="47">
        <v>6</v>
      </c>
      <c r="AA33" s="47">
        <v>4</v>
      </c>
      <c r="AB33" s="53">
        <v>4</v>
      </c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58" t="str">
        <f t="shared" si="0"/>
        <v/>
      </c>
    </row>
    <row r="34" ht="14" customHeight="1" spans="1:44">
      <c r="A34" s="45">
        <v>32</v>
      </c>
      <c r="B34" s="46" t="str">
        <f>IF(设置!C47="","",设置!C47)</f>
        <v/>
      </c>
      <c r="C34" s="46" t="str">
        <f>IF(设置!D47="","",设置!D47)</f>
        <v/>
      </c>
      <c r="D34" s="47">
        <v>2</v>
      </c>
      <c r="E34" s="47">
        <v>2</v>
      </c>
      <c r="F34" s="47">
        <v>2</v>
      </c>
      <c r="G34" s="47">
        <v>2</v>
      </c>
      <c r="H34" s="47">
        <v>2</v>
      </c>
      <c r="I34" s="47">
        <v>2</v>
      </c>
      <c r="J34" s="47">
        <v>0</v>
      </c>
      <c r="K34" s="47">
        <v>2</v>
      </c>
      <c r="L34" s="47">
        <v>3</v>
      </c>
      <c r="M34" s="47">
        <v>3</v>
      </c>
      <c r="N34" s="47">
        <v>3</v>
      </c>
      <c r="O34" s="47">
        <v>3</v>
      </c>
      <c r="P34" s="47">
        <v>3</v>
      </c>
      <c r="Q34" s="47">
        <v>3</v>
      </c>
      <c r="R34" s="47">
        <v>4</v>
      </c>
      <c r="S34" s="47">
        <v>5</v>
      </c>
      <c r="T34" s="47">
        <v>4</v>
      </c>
      <c r="U34" s="47">
        <v>4</v>
      </c>
      <c r="V34" s="47">
        <v>5</v>
      </c>
      <c r="W34" s="47">
        <v>3</v>
      </c>
      <c r="X34" s="47">
        <v>4</v>
      </c>
      <c r="Y34" s="47">
        <v>2</v>
      </c>
      <c r="Z34" s="47">
        <v>2</v>
      </c>
      <c r="AA34" s="47">
        <v>3</v>
      </c>
      <c r="AB34" s="53">
        <v>2</v>
      </c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58" t="str">
        <f t="shared" si="0"/>
        <v/>
      </c>
    </row>
    <row r="35" ht="14" customHeight="1" spans="1:44">
      <c r="A35" s="45">
        <v>33</v>
      </c>
      <c r="B35" s="46" t="str">
        <f>IF(设置!C48="","",设置!C48)</f>
        <v/>
      </c>
      <c r="C35" s="46" t="str">
        <f>IF(设置!D48="","",设置!D48)</f>
        <v/>
      </c>
      <c r="D35" s="47">
        <v>2</v>
      </c>
      <c r="E35" s="47">
        <v>2</v>
      </c>
      <c r="F35" s="47">
        <v>0</v>
      </c>
      <c r="G35" s="47">
        <v>2</v>
      </c>
      <c r="H35" s="47">
        <v>2</v>
      </c>
      <c r="I35" s="47">
        <v>2</v>
      </c>
      <c r="J35" s="47">
        <v>0</v>
      </c>
      <c r="K35" s="47">
        <v>0</v>
      </c>
      <c r="L35" s="47">
        <v>3</v>
      </c>
      <c r="M35" s="47">
        <v>3</v>
      </c>
      <c r="N35" s="47">
        <v>3</v>
      </c>
      <c r="O35" s="47">
        <v>0</v>
      </c>
      <c r="P35" s="47">
        <v>3</v>
      </c>
      <c r="Q35" s="47">
        <v>0</v>
      </c>
      <c r="R35" s="47">
        <v>5</v>
      </c>
      <c r="S35" s="47">
        <v>1</v>
      </c>
      <c r="T35" s="47">
        <v>3</v>
      </c>
      <c r="U35" s="47">
        <v>4</v>
      </c>
      <c r="V35" s="47">
        <v>4</v>
      </c>
      <c r="W35" s="47">
        <v>4</v>
      </c>
      <c r="X35" s="47">
        <v>4</v>
      </c>
      <c r="Y35" s="47">
        <v>1</v>
      </c>
      <c r="Z35" s="47">
        <v>3</v>
      </c>
      <c r="AA35" s="47">
        <v>5</v>
      </c>
      <c r="AB35" s="53">
        <v>4</v>
      </c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58" t="str">
        <f t="shared" si="0"/>
        <v/>
      </c>
    </row>
    <row r="36" ht="14" customHeight="1" spans="1:44">
      <c r="A36" s="45">
        <v>34</v>
      </c>
      <c r="B36" s="46" t="str">
        <f>IF(设置!C49="","",设置!C49)</f>
        <v/>
      </c>
      <c r="C36" s="46" t="str">
        <f>IF(设置!D49="","",设置!D49)</f>
        <v/>
      </c>
      <c r="D36" s="47">
        <v>2</v>
      </c>
      <c r="E36" s="47">
        <v>2</v>
      </c>
      <c r="F36" s="47">
        <v>2</v>
      </c>
      <c r="G36" s="47">
        <v>2</v>
      </c>
      <c r="H36" s="47">
        <v>2</v>
      </c>
      <c r="I36" s="47">
        <v>2</v>
      </c>
      <c r="J36" s="47">
        <v>0</v>
      </c>
      <c r="K36" s="47">
        <v>0</v>
      </c>
      <c r="L36" s="47">
        <v>3</v>
      </c>
      <c r="M36" s="47">
        <v>3</v>
      </c>
      <c r="N36" s="47">
        <v>0</v>
      </c>
      <c r="O36" s="47">
        <v>3</v>
      </c>
      <c r="P36" s="47">
        <v>3</v>
      </c>
      <c r="Q36" s="47">
        <v>3</v>
      </c>
      <c r="R36" s="47">
        <v>6</v>
      </c>
      <c r="S36" s="47">
        <v>5</v>
      </c>
      <c r="T36" s="47">
        <v>4</v>
      </c>
      <c r="U36" s="47">
        <v>4</v>
      </c>
      <c r="V36" s="47">
        <v>6</v>
      </c>
      <c r="W36" s="47">
        <v>5</v>
      </c>
      <c r="X36" s="47">
        <v>5</v>
      </c>
      <c r="Y36" s="47">
        <v>4</v>
      </c>
      <c r="Z36" s="47">
        <v>6</v>
      </c>
      <c r="AA36" s="47">
        <v>6</v>
      </c>
      <c r="AB36" s="53">
        <v>3</v>
      </c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58" t="str">
        <f t="shared" ref="AR36:AR62" si="1">IF(B36="","",SUM(D36:AQ36))</f>
        <v/>
      </c>
    </row>
    <row r="37" ht="14" customHeight="1" spans="1:44">
      <c r="A37" s="45">
        <v>35</v>
      </c>
      <c r="B37" s="46" t="str">
        <f>IF(设置!C50="","",设置!C50)</f>
        <v/>
      </c>
      <c r="C37" s="46" t="str">
        <f>IF(设置!D50="","",设置!D50)</f>
        <v/>
      </c>
      <c r="D37" s="47">
        <v>2</v>
      </c>
      <c r="E37" s="47">
        <v>2</v>
      </c>
      <c r="F37" s="47">
        <v>2</v>
      </c>
      <c r="G37" s="47">
        <v>2</v>
      </c>
      <c r="H37" s="47">
        <v>2</v>
      </c>
      <c r="I37" s="47">
        <v>2</v>
      </c>
      <c r="J37" s="47">
        <v>0</v>
      </c>
      <c r="K37" s="47">
        <v>2</v>
      </c>
      <c r="L37" s="47">
        <v>3</v>
      </c>
      <c r="M37" s="47">
        <v>3</v>
      </c>
      <c r="N37" s="47">
        <v>3</v>
      </c>
      <c r="O37" s="47">
        <v>3</v>
      </c>
      <c r="P37" s="47">
        <v>3</v>
      </c>
      <c r="Q37" s="47">
        <v>3</v>
      </c>
      <c r="R37" s="47">
        <v>5</v>
      </c>
      <c r="S37" s="47">
        <v>5</v>
      </c>
      <c r="T37" s="47">
        <v>5</v>
      </c>
      <c r="U37" s="47">
        <v>6</v>
      </c>
      <c r="V37" s="47">
        <v>4</v>
      </c>
      <c r="W37" s="47">
        <v>4</v>
      </c>
      <c r="X37" s="47">
        <v>4</v>
      </c>
      <c r="Y37" s="47">
        <v>2</v>
      </c>
      <c r="Z37" s="47">
        <v>6</v>
      </c>
      <c r="AA37" s="47">
        <v>4</v>
      </c>
      <c r="AB37" s="53">
        <v>4</v>
      </c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58" t="str">
        <f t="shared" si="1"/>
        <v/>
      </c>
    </row>
    <row r="38" ht="14" customHeight="1" spans="1:44">
      <c r="A38" s="45">
        <v>36</v>
      </c>
      <c r="B38" s="46" t="str">
        <f>IF(设置!C51="","",设置!C51)</f>
        <v/>
      </c>
      <c r="C38" s="46" t="str">
        <f>IF(设置!D51="","",设置!D51)</f>
        <v/>
      </c>
      <c r="D38" s="47">
        <v>2</v>
      </c>
      <c r="E38" s="47">
        <v>0</v>
      </c>
      <c r="F38" s="47">
        <v>2</v>
      </c>
      <c r="G38" s="47">
        <v>2</v>
      </c>
      <c r="H38" s="47">
        <v>2</v>
      </c>
      <c r="I38" s="47">
        <v>0</v>
      </c>
      <c r="J38" s="47">
        <v>0</v>
      </c>
      <c r="K38" s="47">
        <v>2</v>
      </c>
      <c r="L38" s="47">
        <v>0</v>
      </c>
      <c r="M38" s="47">
        <v>3</v>
      </c>
      <c r="N38" s="47">
        <v>3</v>
      </c>
      <c r="O38" s="47">
        <v>0</v>
      </c>
      <c r="P38" s="47">
        <v>3</v>
      </c>
      <c r="Q38" s="47">
        <v>3</v>
      </c>
      <c r="R38" s="47">
        <v>6</v>
      </c>
      <c r="S38" s="47">
        <v>6</v>
      </c>
      <c r="T38" s="47">
        <v>5</v>
      </c>
      <c r="U38" s="47">
        <v>6</v>
      </c>
      <c r="V38" s="47">
        <v>4</v>
      </c>
      <c r="W38" s="47">
        <v>5</v>
      </c>
      <c r="X38" s="47">
        <v>0</v>
      </c>
      <c r="Y38" s="47">
        <v>4</v>
      </c>
      <c r="Z38" s="47">
        <v>3</v>
      </c>
      <c r="AA38" s="47">
        <v>1</v>
      </c>
      <c r="AB38" s="53">
        <v>5</v>
      </c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58" t="str">
        <f t="shared" si="1"/>
        <v/>
      </c>
    </row>
    <row r="39" ht="14" customHeight="1" spans="1:44">
      <c r="A39" s="45">
        <v>37</v>
      </c>
      <c r="B39" s="46" t="str">
        <f>IF(设置!C52="","",设置!C52)</f>
        <v/>
      </c>
      <c r="C39" s="46" t="str">
        <f>IF(设置!D52="","",设置!D52)</f>
        <v/>
      </c>
      <c r="D39" s="47">
        <v>2</v>
      </c>
      <c r="E39" s="47">
        <v>2</v>
      </c>
      <c r="F39" s="47">
        <v>2</v>
      </c>
      <c r="G39" s="47">
        <v>2</v>
      </c>
      <c r="H39" s="47">
        <v>2</v>
      </c>
      <c r="I39" s="47">
        <v>2</v>
      </c>
      <c r="J39" s="47">
        <v>0</v>
      </c>
      <c r="K39" s="47">
        <v>0</v>
      </c>
      <c r="L39" s="47">
        <v>3</v>
      </c>
      <c r="M39" s="47">
        <v>3</v>
      </c>
      <c r="N39" s="47">
        <v>3</v>
      </c>
      <c r="O39" s="47">
        <v>0</v>
      </c>
      <c r="P39" s="47">
        <v>3</v>
      </c>
      <c r="Q39" s="47">
        <v>3</v>
      </c>
      <c r="R39" s="47">
        <v>6</v>
      </c>
      <c r="S39" s="47">
        <v>6</v>
      </c>
      <c r="T39" s="47">
        <v>5</v>
      </c>
      <c r="U39" s="47">
        <v>6</v>
      </c>
      <c r="V39" s="47">
        <v>6</v>
      </c>
      <c r="W39" s="47">
        <v>4</v>
      </c>
      <c r="X39" s="47">
        <v>5</v>
      </c>
      <c r="Y39" s="47">
        <v>3</v>
      </c>
      <c r="Z39" s="47">
        <v>4</v>
      </c>
      <c r="AA39" s="47">
        <v>4</v>
      </c>
      <c r="AB39" s="53">
        <v>5</v>
      </c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58" t="str">
        <f t="shared" si="1"/>
        <v/>
      </c>
    </row>
    <row r="40" ht="14" customHeight="1" spans="1:44">
      <c r="A40" s="45">
        <v>38</v>
      </c>
      <c r="B40" s="46" t="str">
        <f>IF(设置!C53="","",设置!C53)</f>
        <v/>
      </c>
      <c r="C40" s="46" t="str">
        <f>IF(设置!D53="","",设置!D53)</f>
        <v/>
      </c>
      <c r="D40" s="47">
        <v>2</v>
      </c>
      <c r="E40" s="47">
        <v>2</v>
      </c>
      <c r="F40" s="47">
        <v>2</v>
      </c>
      <c r="G40" s="47">
        <v>2</v>
      </c>
      <c r="H40" s="47">
        <v>2</v>
      </c>
      <c r="I40" s="47">
        <v>2</v>
      </c>
      <c r="J40" s="47">
        <v>0</v>
      </c>
      <c r="K40" s="47">
        <v>0</v>
      </c>
      <c r="L40" s="47">
        <v>3</v>
      </c>
      <c r="M40" s="47">
        <v>3</v>
      </c>
      <c r="N40" s="47">
        <v>3</v>
      </c>
      <c r="O40" s="47">
        <v>0</v>
      </c>
      <c r="P40" s="47">
        <v>3</v>
      </c>
      <c r="Q40" s="47">
        <v>0</v>
      </c>
      <c r="R40" s="47">
        <v>6</v>
      </c>
      <c r="S40" s="47">
        <v>1</v>
      </c>
      <c r="T40" s="47">
        <v>3</v>
      </c>
      <c r="U40" s="47">
        <v>6</v>
      </c>
      <c r="V40" s="47">
        <v>3</v>
      </c>
      <c r="W40" s="47">
        <v>0</v>
      </c>
      <c r="X40" s="47">
        <v>3</v>
      </c>
      <c r="Y40" s="47">
        <v>1</v>
      </c>
      <c r="Z40" s="47">
        <v>4</v>
      </c>
      <c r="AA40" s="47">
        <v>1</v>
      </c>
      <c r="AB40" s="53">
        <v>0</v>
      </c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58" t="str">
        <f t="shared" si="1"/>
        <v/>
      </c>
    </row>
    <row r="41" ht="14" customHeight="1" spans="1:44">
      <c r="A41" s="45">
        <v>39</v>
      </c>
      <c r="B41" s="46" t="str">
        <f>IF(设置!C54="","",设置!C54)</f>
        <v/>
      </c>
      <c r="C41" s="46" t="str">
        <f>IF(设置!D54="","",设置!D54)</f>
        <v/>
      </c>
      <c r="D41" s="47">
        <v>2</v>
      </c>
      <c r="E41" s="47">
        <v>2</v>
      </c>
      <c r="F41" s="47">
        <v>2</v>
      </c>
      <c r="G41" s="47">
        <v>2</v>
      </c>
      <c r="H41" s="47">
        <v>2</v>
      </c>
      <c r="I41" s="47">
        <v>2</v>
      </c>
      <c r="J41" s="47">
        <v>0</v>
      </c>
      <c r="K41" s="47">
        <v>2</v>
      </c>
      <c r="L41" s="47">
        <v>3</v>
      </c>
      <c r="M41" s="47">
        <v>3</v>
      </c>
      <c r="N41" s="47">
        <v>3</v>
      </c>
      <c r="O41" s="47">
        <v>3</v>
      </c>
      <c r="P41" s="47">
        <v>3</v>
      </c>
      <c r="Q41" s="47">
        <v>0</v>
      </c>
      <c r="R41" s="47">
        <v>2</v>
      </c>
      <c r="S41" s="47">
        <v>3</v>
      </c>
      <c r="T41" s="47">
        <v>0</v>
      </c>
      <c r="U41" s="47">
        <v>0</v>
      </c>
      <c r="V41" s="47">
        <v>2</v>
      </c>
      <c r="W41" s="47">
        <v>0</v>
      </c>
      <c r="X41" s="47">
        <v>2</v>
      </c>
      <c r="Y41" s="47">
        <v>0</v>
      </c>
      <c r="Z41" s="47">
        <v>3</v>
      </c>
      <c r="AA41" s="47">
        <v>3</v>
      </c>
      <c r="AB41" s="53">
        <v>2</v>
      </c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58" t="str">
        <f t="shared" si="1"/>
        <v/>
      </c>
    </row>
    <row r="42" ht="14" customHeight="1" spans="1:44">
      <c r="A42" s="45">
        <v>40</v>
      </c>
      <c r="B42" s="46" t="str">
        <f>IF(设置!C55="","",设置!C55)</f>
        <v/>
      </c>
      <c r="C42" s="46" t="str">
        <f>IF(设置!D55="","",设置!D55)</f>
        <v/>
      </c>
      <c r="D42" s="47">
        <v>2</v>
      </c>
      <c r="E42" s="47">
        <v>2</v>
      </c>
      <c r="F42" s="47">
        <v>2</v>
      </c>
      <c r="G42" s="47">
        <v>2</v>
      </c>
      <c r="H42" s="47">
        <v>2</v>
      </c>
      <c r="I42" s="47">
        <v>2</v>
      </c>
      <c r="J42" s="47">
        <v>0</v>
      </c>
      <c r="K42" s="47">
        <v>2</v>
      </c>
      <c r="L42" s="47">
        <v>3</v>
      </c>
      <c r="M42" s="47">
        <v>3</v>
      </c>
      <c r="N42" s="47">
        <v>3</v>
      </c>
      <c r="O42" s="47">
        <v>0</v>
      </c>
      <c r="P42" s="47">
        <v>3</v>
      </c>
      <c r="Q42" s="47">
        <v>0</v>
      </c>
      <c r="R42" s="47">
        <v>5</v>
      </c>
      <c r="S42" s="47">
        <v>4</v>
      </c>
      <c r="T42" s="47">
        <v>4</v>
      </c>
      <c r="U42" s="47">
        <v>4</v>
      </c>
      <c r="V42" s="47">
        <v>3</v>
      </c>
      <c r="W42" s="47">
        <v>2</v>
      </c>
      <c r="X42" s="47">
        <v>4</v>
      </c>
      <c r="Y42" s="47">
        <v>2</v>
      </c>
      <c r="Z42" s="47">
        <v>4</v>
      </c>
      <c r="AA42" s="47">
        <v>4</v>
      </c>
      <c r="AB42" s="53">
        <v>3</v>
      </c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58" t="str">
        <f t="shared" si="1"/>
        <v/>
      </c>
    </row>
    <row r="43" ht="14" customHeight="1" spans="1:44">
      <c r="A43" s="45">
        <v>41</v>
      </c>
      <c r="B43" s="46" t="str">
        <f>IF(设置!C56="","",设置!C56)</f>
        <v/>
      </c>
      <c r="C43" s="46" t="str">
        <f>IF(设置!D56="","",设置!D56)</f>
        <v/>
      </c>
      <c r="D43" s="47">
        <v>2</v>
      </c>
      <c r="E43" s="47">
        <v>2</v>
      </c>
      <c r="F43" s="47">
        <v>2</v>
      </c>
      <c r="G43" s="47">
        <v>2</v>
      </c>
      <c r="H43" s="47">
        <v>2</v>
      </c>
      <c r="I43" s="47">
        <v>2</v>
      </c>
      <c r="J43" s="47">
        <v>0</v>
      </c>
      <c r="K43" s="47">
        <v>0</v>
      </c>
      <c r="L43" s="47">
        <v>3</v>
      </c>
      <c r="M43" s="47">
        <v>3</v>
      </c>
      <c r="N43" s="47">
        <v>3</v>
      </c>
      <c r="O43" s="47">
        <v>3</v>
      </c>
      <c r="P43" s="47">
        <v>3</v>
      </c>
      <c r="Q43" s="47">
        <v>3</v>
      </c>
      <c r="R43" s="47">
        <v>4</v>
      </c>
      <c r="S43" s="47">
        <v>6</v>
      </c>
      <c r="T43" s="47">
        <v>6</v>
      </c>
      <c r="U43" s="47">
        <v>5</v>
      </c>
      <c r="V43" s="47">
        <v>6</v>
      </c>
      <c r="W43" s="47">
        <v>2</v>
      </c>
      <c r="X43" s="47">
        <v>5</v>
      </c>
      <c r="Y43" s="47">
        <v>6</v>
      </c>
      <c r="Z43" s="47">
        <v>4</v>
      </c>
      <c r="AA43" s="47">
        <v>4</v>
      </c>
      <c r="AB43" s="53">
        <v>4</v>
      </c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58" t="str">
        <f t="shared" si="1"/>
        <v/>
      </c>
    </row>
    <row r="44" ht="14" customHeight="1" spans="1:44">
      <c r="A44" s="45">
        <v>42</v>
      </c>
      <c r="B44" s="46" t="str">
        <f>IF(设置!C57="","",设置!C57)</f>
        <v/>
      </c>
      <c r="C44" s="46" t="str">
        <f>IF(设置!D57="","",设置!D57)</f>
        <v/>
      </c>
      <c r="D44" s="47">
        <v>2</v>
      </c>
      <c r="E44" s="47">
        <v>2</v>
      </c>
      <c r="F44" s="47">
        <v>2</v>
      </c>
      <c r="G44" s="47">
        <v>2</v>
      </c>
      <c r="H44" s="47">
        <v>0</v>
      </c>
      <c r="I44" s="47">
        <v>2</v>
      </c>
      <c r="J44" s="47">
        <v>0</v>
      </c>
      <c r="K44" s="47">
        <v>2</v>
      </c>
      <c r="L44" s="47">
        <v>3</v>
      </c>
      <c r="M44" s="47">
        <v>3</v>
      </c>
      <c r="N44" s="47">
        <v>3</v>
      </c>
      <c r="O44" s="47">
        <v>0</v>
      </c>
      <c r="P44" s="47">
        <v>3</v>
      </c>
      <c r="Q44" s="47">
        <v>3</v>
      </c>
      <c r="R44" s="47">
        <v>6</v>
      </c>
      <c r="S44" s="47">
        <v>5</v>
      </c>
      <c r="T44" s="47">
        <v>6</v>
      </c>
      <c r="U44" s="47">
        <v>6</v>
      </c>
      <c r="V44" s="47">
        <v>6</v>
      </c>
      <c r="W44" s="47">
        <v>4</v>
      </c>
      <c r="X44" s="47">
        <v>6</v>
      </c>
      <c r="Y44" s="47">
        <v>4</v>
      </c>
      <c r="Z44" s="47">
        <v>4</v>
      </c>
      <c r="AA44" s="55">
        <v>4</v>
      </c>
      <c r="AB44" s="53">
        <v>3</v>
      </c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58" t="str">
        <f t="shared" si="1"/>
        <v/>
      </c>
    </row>
    <row r="45" ht="14" customHeight="1" spans="1:44">
      <c r="A45" s="45">
        <v>43</v>
      </c>
      <c r="B45" s="46" t="str">
        <f>IF(设置!C58="","",设置!C58)</f>
        <v/>
      </c>
      <c r="C45" s="46" t="str">
        <f>IF(设置!D58="","",设置!D58)</f>
        <v/>
      </c>
      <c r="D45" s="47">
        <v>2</v>
      </c>
      <c r="E45" s="47">
        <v>2</v>
      </c>
      <c r="F45" s="47">
        <v>2</v>
      </c>
      <c r="G45" s="47">
        <v>2</v>
      </c>
      <c r="H45" s="47">
        <v>2</v>
      </c>
      <c r="I45" s="47">
        <v>2</v>
      </c>
      <c r="J45" s="47">
        <v>0</v>
      </c>
      <c r="K45" s="47">
        <v>2</v>
      </c>
      <c r="L45" s="47">
        <v>3</v>
      </c>
      <c r="M45" s="47">
        <v>3</v>
      </c>
      <c r="N45" s="47">
        <v>3</v>
      </c>
      <c r="O45" s="47">
        <v>3</v>
      </c>
      <c r="P45" s="47">
        <v>3</v>
      </c>
      <c r="Q45" s="47">
        <v>3</v>
      </c>
      <c r="R45" s="47">
        <v>6</v>
      </c>
      <c r="S45" s="47">
        <v>5</v>
      </c>
      <c r="T45" s="47">
        <v>4</v>
      </c>
      <c r="U45" s="47">
        <v>6</v>
      </c>
      <c r="V45" s="47">
        <v>6</v>
      </c>
      <c r="W45" s="47">
        <v>6</v>
      </c>
      <c r="X45" s="47">
        <v>5</v>
      </c>
      <c r="Y45" s="47">
        <v>5</v>
      </c>
      <c r="Z45" s="47">
        <v>6</v>
      </c>
      <c r="AA45" s="47">
        <v>6</v>
      </c>
      <c r="AB45" s="53">
        <v>6</v>
      </c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58" t="str">
        <f t="shared" si="1"/>
        <v/>
      </c>
    </row>
    <row r="46" ht="14" customHeight="1" spans="1:44">
      <c r="A46" s="45">
        <v>44</v>
      </c>
      <c r="B46" s="46" t="str">
        <f>IF(设置!C59="","",设置!C59)</f>
        <v/>
      </c>
      <c r="C46" s="46" t="str">
        <f>IF(设置!D59="","",设置!D59)</f>
        <v/>
      </c>
      <c r="D46" s="47">
        <v>2</v>
      </c>
      <c r="E46" s="47">
        <v>2</v>
      </c>
      <c r="F46" s="47">
        <v>2</v>
      </c>
      <c r="G46" s="47">
        <v>2</v>
      </c>
      <c r="H46" s="47">
        <v>2</v>
      </c>
      <c r="I46" s="47">
        <v>2</v>
      </c>
      <c r="J46" s="47">
        <v>0</v>
      </c>
      <c r="K46" s="47">
        <v>2</v>
      </c>
      <c r="L46" s="47">
        <v>3</v>
      </c>
      <c r="M46" s="47">
        <v>3</v>
      </c>
      <c r="N46" s="47">
        <v>3</v>
      </c>
      <c r="O46" s="47">
        <v>0</v>
      </c>
      <c r="P46" s="47">
        <v>0</v>
      </c>
      <c r="Q46" s="47">
        <v>3</v>
      </c>
      <c r="R46" s="47">
        <v>6</v>
      </c>
      <c r="S46" s="47">
        <v>6</v>
      </c>
      <c r="T46" s="47">
        <v>5</v>
      </c>
      <c r="U46" s="47">
        <v>6</v>
      </c>
      <c r="V46" s="47">
        <v>5</v>
      </c>
      <c r="W46" s="47">
        <v>6</v>
      </c>
      <c r="X46" s="47">
        <v>5</v>
      </c>
      <c r="Y46" s="47">
        <v>6</v>
      </c>
      <c r="Z46" s="47">
        <v>6</v>
      </c>
      <c r="AA46" s="47">
        <v>6</v>
      </c>
      <c r="AB46" s="53">
        <v>4</v>
      </c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58" t="str">
        <f t="shared" si="1"/>
        <v/>
      </c>
    </row>
    <row r="47" ht="14" customHeight="1" spans="1:44">
      <c r="A47" s="45">
        <v>45</v>
      </c>
      <c r="B47" s="46" t="str">
        <f>IF(设置!C60="","",设置!C60)</f>
        <v/>
      </c>
      <c r="C47" s="46" t="str">
        <f>IF(设置!D60="","",设置!D60)</f>
        <v/>
      </c>
      <c r="D47" s="47">
        <v>2</v>
      </c>
      <c r="E47" s="47">
        <v>2</v>
      </c>
      <c r="F47" s="47">
        <v>2</v>
      </c>
      <c r="G47" s="47">
        <v>2</v>
      </c>
      <c r="H47" s="47">
        <v>0</v>
      </c>
      <c r="I47" s="47">
        <v>2</v>
      </c>
      <c r="J47" s="47">
        <v>0</v>
      </c>
      <c r="K47" s="47">
        <v>0</v>
      </c>
      <c r="L47" s="47">
        <v>3</v>
      </c>
      <c r="M47" s="47">
        <v>3</v>
      </c>
      <c r="N47" s="47">
        <v>3</v>
      </c>
      <c r="O47" s="47">
        <v>0</v>
      </c>
      <c r="P47" s="47">
        <v>3</v>
      </c>
      <c r="Q47" s="47">
        <v>0</v>
      </c>
      <c r="R47" s="47">
        <v>3</v>
      </c>
      <c r="S47" s="47">
        <v>4</v>
      </c>
      <c r="T47" s="47">
        <v>6</v>
      </c>
      <c r="U47" s="47">
        <v>5</v>
      </c>
      <c r="V47" s="47">
        <v>4</v>
      </c>
      <c r="W47" s="47">
        <v>4</v>
      </c>
      <c r="X47" s="47">
        <v>4</v>
      </c>
      <c r="Y47" s="47">
        <v>5</v>
      </c>
      <c r="Z47" s="47">
        <v>3</v>
      </c>
      <c r="AA47" s="47">
        <v>4</v>
      </c>
      <c r="AB47" s="53">
        <v>5</v>
      </c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58" t="str">
        <f t="shared" si="1"/>
        <v/>
      </c>
    </row>
    <row r="48" ht="14" customHeight="1" spans="1:44">
      <c r="A48" s="45">
        <v>46</v>
      </c>
      <c r="B48" s="46" t="str">
        <f>IF(设置!C61="","",设置!C61)</f>
        <v/>
      </c>
      <c r="C48" s="46" t="str">
        <f>IF(设置!D61="","",设置!D61)</f>
        <v/>
      </c>
      <c r="D48" s="47">
        <v>2</v>
      </c>
      <c r="E48" s="47">
        <v>2</v>
      </c>
      <c r="F48" s="47">
        <v>2</v>
      </c>
      <c r="G48" s="47">
        <v>2</v>
      </c>
      <c r="H48" s="47">
        <v>2</v>
      </c>
      <c r="I48" s="47">
        <v>2</v>
      </c>
      <c r="J48" s="47">
        <v>0</v>
      </c>
      <c r="K48" s="47">
        <v>2</v>
      </c>
      <c r="L48" s="47">
        <v>3</v>
      </c>
      <c r="M48" s="47">
        <v>3</v>
      </c>
      <c r="N48" s="47">
        <v>3</v>
      </c>
      <c r="O48" s="47">
        <v>0</v>
      </c>
      <c r="P48" s="47">
        <v>3</v>
      </c>
      <c r="Q48" s="47">
        <v>3</v>
      </c>
      <c r="R48" s="47">
        <v>6</v>
      </c>
      <c r="S48" s="47">
        <v>6</v>
      </c>
      <c r="T48" s="47">
        <v>4</v>
      </c>
      <c r="U48" s="47">
        <v>6</v>
      </c>
      <c r="V48" s="47">
        <v>6</v>
      </c>
      <c r="W48" s="47">
        <v>2</v>
      </c>
      <c r="X48" s="47">
        <v>5</v>
      </c>
      <c r="Y48" s="47">
        <v>5</v>
      </c>
      <c r="Z48" s="47">
        <v>3</v>
      </c>
      <c r="AA48" s="47">
        <v>1</v>
      </c>
      <c r="AB48" s="53">
        <v>4</v>
      </c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58" t="str">
        <f t="shared" si="1"/>
        <v/>
      </c>
    </row>
    <row r="49" ht="14" customHeight="1" spans="1:44">
      <c r="A49" s="45">
        <v>47</v>
      </c>
      <c r="B49" s="46" t="str">
        <f>IF(设置!C62="","",设置!C62)</f>
        <v/>
      </c>
      <c r="C49" s="46" t="str">
        <f>IF(设置!D62="","",设置!D62)</f>
        <v/>
      </c>
      <c r="D49" s="47">
        <v>2</v>
      </c>
      <c r="E49" s="47">
        <v>2</v>
      </c>
      <c r="F49" s="47">
        <v>2</v>
      </c>
      <c r="G49" s="47">
        <v>2</v>
      </c>
      <c r="H49" s="47">
        <v>2</v>
      </c>
      <c r="I49" s="47">
        <v>2</v>
      </c>
      <c r="J49" s="47">
        <v>0</v>
      </c>
      <c r="K49" s="47">
        <v>2</v>
      </c>
      <c r="L49" s="47">
        <v>3</v>
      </c>
      <c r="M49" s="47">
        <v>3</v>
      </c>
      <c r="N49" s="47">
        <v>3</v>
      </c>
      <c r="O49" s="47">
        <v>3</v>
      </c>
      <c r="P49" s="47">
        <v>3</v>
      </c>
      <c r="Q49" s="47">
        <v>3</v>
      </c>
      <c r="R49" s="47">
        <v>6</v>
      </c>
      <c r="S49" s="47">
        <v>4</v>
      </c>
      <c r="T49" s="47">
        <v>5</v>
      </c>
      <c r="U49" s="47">
        <v>6</v>
      </c>
      <c r="V49" s="47">
        <v>5</v>
      </c>
      <c r="W49" s="47">
        <v>4</v>
      </c>
      <c r="X49" s="47">
        <v>4</v>
      </c>
      <c r="Y49" s="47">
        <v>3</v>
      </c>
      <c r="Z49" s="47">
        <v>4</v>
      </c>
      <c r="AA49" s="47">
        <v>2</v>
      </c>
      <c r="AB49" s="53">
        <v>5</v>
      </c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58" t="str">
        <f t="shared" si="1"/>
        <v/>
      </c>
    </row>
    <row r="50" ht="14" customHeight="1" spans="1:44">
      <c r="A50" s="45">
        <v>48</v>
      </c>
      <c r="B50" s="46" t="str">
        <f>IF(设置!C63="","",设置!C63)</f>
        <v/>
      </c>
      <c r="C50" s="46" t="str">
        <f>IF(设置!D63="","",设置!D63)</f>
        <v/>
      </c>
      <c r="D50" s="47">
        <v>2</v>
      </c>
      <c r="E50" s="47">
        <v>2</v>
      </c>
      <c r="F50" s="47">
        <v>2</v>
      </c>
      <c r="G50" s="47">
        <v>2</v>
      </c>
      <c r="H50" s="47">
        <v>2</v>
      </c>
      <c r="I50" s="47">
        <v>2</v>
      </c>
      <c r="J50" s="47">
        <v>0</v>
      </c>
      <c r="K50" s="47">
        <v>2</v>
      </c>
      <c r="L50" s="47">
        <v>3</v>
      </c>
      <c r="M50" s="47">
        <v>3</v>
      </c>
      <c r="N50" s="47">
        <v>3</v>
      </c>
      <c r="O50" s="47">
        <v>3</v>
      </c>
      <c r="P50" s="47">
        <v>3</v>
      </c>
      <c r="Q50" s="47">
        <v>3</v>
      </c>
      <c r="R50" s="47">
        <v>3</v>
      </c>
      <c r="S50" s="47">
        <v>4</v>
      </c>
      <c r="T50" s="47">
        <v>4</v>
      </c>
      <c r="U50" s="47">
        <v>4</v>
      </c>
      <c r="V50" s="47">
        <v>2</v>
      </c>
      <c r="W50" s="47">
        <v>2</v>
      </c>
      <c r="X50" s="47">
        <v>6</v>
      </c>
      <c r="Y50" s="47">
        <v>3</v>
      </c>
      <c r="Z50" s="47">
        <v>4</v>
      </c>
      <c r="AA50" s="47">
        <v>4</v>
      </c>
      <c r="AB50" s="53">
        <v>5</v>
      </c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58" t="str">
        <f t="shared" si="1"/>
        <v/>
      </c>
    </row>
    <row r="51" ht="14" customHeight="1" spans="1:44">
      <c r="A51" s="45">
        <v>49</v>
      </c>
      <c r="B51" s="46" t="str">
        <f>IF(设置!C64="","",设置!C64)</f>
        <v/>
      </c>
      <c r="C51" s="46" t="str">
        <f>IF(设置!D64="","",设置!D64)</f>
        <v/>
      </c>
      <c r="D51" s="47">
        <v>2</v>
      </c>
      <c r="E51" s="47">
        <v>2</v>
      </c>
      <c r="F51" s="47">
        <v>2</v>
      </c>
      <c r="G51" s="47">
        <v>0</v>
      </c>
      <c r="H51" s="47">
        <v>2</v>
      </c>
      <c r="I51" s="47">
        <v>2</v>
      </c>
      <c r="J51" s="47">
        <v>2</v>
      </c>
      <c r="K51" s="47">
        <v>0</v>
      </c>
      <c r="L51" s="47">
        <v>3</v>
      </c>
      <c r="M51" s="47">
        <v>3</v>
      </c>
      <c r="N51" s="47">
        <v>0</v>
      </c>
      <c r="O51" s="47">
        <v>0</v>
      </c>
      <c r="P51" s="47">
        <v>3</v>
      </c>
      <c r="Q51" s="47">
        <v>0</v>
      </c>
      <c r="R51" s="47">
        <v>6</v>
      </c>
      <c r="S51" s="47">
        <v>5</v>
      </c>
      <c r="T51" s="47">
        <v>6</v>
      </c>
      <c r="U51" s="47">
        <v>6</v>
      </c>
      <c r="V51" s="47">
        <v>5</v>
      </c>
      <c r="W51" s="47">
        <v>0</v>
      </c>
      <c r="X51" s="47">
        <v>1</v>
      </c>
      <c r="Y51" s="47">
        <v>3</v>
      </c>
      <c r="Z51" s="47">
        <v>3</v>
      </c>
      <c r="AA51" s="47">
        <v>4</v>
      </c>
      <c r="AB51" s="53">
        <v>0</v>
      </c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58" t="str">
        <f t="shared" si="1"/>
        <v/>
      </c>
    </row>
    <row r="52" ht="14" customHeight="1" spans="1:44">
      <c r="A52" s="45">
        <v>50</v>
      </c>
      <c r="B52" s="46" t="str">
        <f>IF(设置!C65="","",设置!C65)</f>
        <v/>
      </c>
      <c r="C52" s="46" t="str">
        <f>IF(设置!D65="","",设置!D65)</f>
        <v/>
      </c>
      <c r="D52" s="47">
        <v>2</v>
      </c>
      <c r="E52" s="47">
        <v>2</v>
      </c>
      <c r="F52" s="47">
        <v>0</v>
      </c>
      <c r="G52" s="47">
        <v>2</v>
      </c>
      <c r="H52" s="47">
        <v>2</v>
      </c>
      <c r="I52" s="47">
        <v>0</v>
      </c>
      <c r="J52" s="47">
        <v>0</v>
      </c>
      <c r="K52" s="47">
        <v>2</v>
      </c>
      <c r="L52" s="47">
        <v>3</v>
      </c>
      <c r="M52" s="47">
        <v>3</v>
      </c>
      <c r="N52" s="47">
        <v>3</v>
      </c>
      <c r="O52" s="47">
        <v>3</v>
      </c>
      <c r="P52" s="47">
        <v>0</v>
      </c>
      <c r="Q52" s="47">
        <v>3</v>
      </c>
      <c r="R52" s="47">
        <v>3</v>
      </c>
      <c r="S52" s="47">
        <v>6</v>
      </c>
      <c r="T52" s="47">
        <v>6</v>
      </c>
      <c r="U52" s="47">
        <v>6</v>
      </c>
      <c r="V52" s="47">
        <v>6</v>
      </c>
      <c r="W52" s="47">
        <v>5</v>
      </c>
      <c r="X52" s="47">
        <v>5</v>
      </c>
      <c r="Y52" s="47">
        <v>4</v>
      </c>
      <c r="Z52" s="47">
        <v>4</v>
      </c>
      <c r="AA52" s="47">
        <v>5</v>
      </c>
      <c r="AB52" s="53">
        <v>4</v>
      </c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58" t="str">
        <f t="shared" si="1"/>
        <v/>
      </c>
    </row>
    <row r="53" ht="14" customHeight="1" spans="1:44">
      <c r="A53" s="45">
        <v>51</v>
      </c>
      <c r="B53" s="46" t="str">
        <f>IF(设置!C66="","",设置!C66)</f>
        <v/>
      </c>
      <c r="C53" s="46" t="str">
        <f>IF(设置!D66="","",设置!D66)</f>
        <v/>
      </c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5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58" t="str">
        <f t="shared" si="1"/>
        <v/>
      </c>
    </row>
    <row r="54" ht="14" customHeight="1" spans="1:44">
      <c r="A54" s="45">
        <v>52</v>
      </c>
      <c r="B54" s="46" t="str">
        <f>IF(设置!C67="","",设置!C67)</f>
        <v/>
      </c>
      <c r="C54" s="46" t="str">
        <f>IF(设置!D67="","",设置!D67)</f>
        <v/>
      </c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5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58" t="str">
        <f t="shared" si="1"/>
        <v/>
      </c>
    </row>
    <row r="55" ht="14" customHeight="1" spans="1:44">
      <c r="A55" s="45">
        <v>53</v>
      </c>
      <c r="B55" s="46" t="str">
        <f>IF(设置!C68="","",设置!C68)</f>
        <v/>
      </c>
      <c r="C55" s="46" t="str">
        <f>IF(设置!D68="","",设置!D68)</f>
        <v/>
      </c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5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58" t="str">
        <f t="shared" si="1"/>
        <v/>
      </c>
    </row>
    <row r="56" ht="14" customHeight="1" spans="1:44">
      <c r="A56" s="45">
        <v>54</v>
      </c>
      <c r="B56" s="46" t="str">
        <f>IF(设置!C69="","",设置!C69)</f>
        <v/>
      </c>
      <c r="C56" s="46" t="str">
        <f>IF(设置!D69="","",设置!D69)</f>
        <v/>
      </c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5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58" t="str">
        <f t="shared" si="1"/>
        <v/>
      </c>
    </row>
    <row r="57" ht="14" customHeight="1" spans="1:44">
      <c r="A57" s="45">
        <v>55</v>
      </c>
      <c r="B57" s="46" t="str">
        <f>IF(设置!C70="","",设置!C70)</f>
        <v/>
      </c>
      <c r="C57" s="46" t="str">
        <f>IF(设置!D70="","",设置!D70)</f>
        <v/>
      </c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5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58" t="str">
        <f t="shared" si="1"/>
        <v/>
      </c>
    </row>
    <row r="58" ht="14" customHeight="1" spans="1:44">
      <c r="A58" s="45">
        <v>56</v>
      </c>
      <c r="B58" s="46" t="str">
        <f>IF(设置!C71="","",设置!C71)</f>
        <v/>
      </c>
      <c r="C58" s="46" t="str">
        <f>IF(设置!D71="","",设置!D71)</f>
        <v/>
      </c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5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58" t="str">
        <f t="shared" si="1"/>
        <v/>
      </c>
    </row>
    <row r="59" ht="14" customHeight="1" spans="1:44">
      <c r="A59" s="45">
        <v>57</v>
      </c>
      <c r="B59" s="46" t="str">
        <f>IF(设置!C72="","",设置!C72)</f>
        <v/>
      </c>
      <c r="C59" s="46" t="str">
        <f>IF(设置!D72="","",设置!D72)</f>
        <v/>
      </c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5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58" t="str">
        <f t="shared" si="1"/>
        <v/>
      </c>
    </row>
    <row r="60" ht="14" customHeight="1" spans="1:44">
      <c r="A60" s="45">
        <v>58</v>
      </c>
      <c r="B60" s="46" t="str">
        <f>IF(设置!C73="","",设置!C73)</f>
        <v/>
      </c>
      <c r="C60" s="46" t="str">
        <f>IF(设置!D73="","",设置!D73)</f>
        <v/>
      </c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5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58" t="str">
        <f t="shared" si="1"/>
        <v/>
      </c>
    </row>
    <row r="61" ht="14" customHeight="1" spans="1:44">
      <c r="A61" s="45">
        <v>59</v>
      </c>
      <c r="B61" s="46" t="str">
        <f>IF(设置!C74="","",设置!C74)</f>
        <v/>
      </c>
      <c r="C61" s="46" t="str">
        <f>IF(设置!D74="","",设置!D74)</f>
        <v/>
      </c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5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58" t="str">
        <f t="shared" si="1"/>
        <v/>
      </c>
    </row>
    <row r="62" ht="14" customHeight="1" spans="1:44">
      <c r="A62" s="45">
        <v>60</v>
      </c>
      <c r="B62" s="46" t="str">
        <f>IF(设置!C75="","",设置!C75)</f>
        <v/>
      </c>
      <c r="C62" s="46" t="str">
        <f>IF(设置!D75="","",设置!D75)</f>
        <v/>
      </c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5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58" t="str">
        <f t="shared" si="1"/>
        <v/>
      </c>
    </row>
    <row r="63" ht="18" hidden="1" customHeight="1" spans="1:44">
      <c r="A63" s="48" t="s">
        <v>161</v>
      </c>
      <c r="B63" s="48"/>
      <c r="C63" s="48"/>
      <c r="D63" s="49">
        <f t="shared" ref="D63:AB63" si="2">SUM(D3:D52)</f>
        <v>94</v>
      </c>
      <c r="E63" s="49">
        <f t="shared" si="2"/>
        <v>90</v>
      </c>
      <c r="F63" s="49">
        <f t="shared" si="2"/>
        <v>86</v>
      </c>
      <c r="G63" s="49">
        <f t="shared" si="2"/>
        <v>96</v>
      </c>
      <c r="H63" s="49">
        <f t="shared" si="2"/>
        <v>90</v>
      </c>
      <c r="I63" s="49">
        <f t="shared" si="2"/>
        <v>88</v>
      </c>
      <c r="J63" s="49">
        <f t="shared" si="2"/>
        <v>18</v>
      </c>
      <c r="K63" s="49">
        <f t="shared" si="2"/>
        <v>54</v>
      </c>
      <c r="L63" s="49">
        <f t="shared" si="2"/>
        <v>141</v>
      </c>
      <c r="M63" s="49">
        <f t="shared" si="2"/>
        <v>147</v>
      </c>
      <c r="N63" s="49">
        <f t="shared" si="2"/>
        <v>129</v>
      </c>
      <c r="O63" s="49">
        <f t="shared" si="2"/>
        <v>63</v>
      </c>
      <c r="P63" s="49">
        <f t="shared" si="2"/>
        <v>117</v>
      </c>
      <c r="Q63" s="49">
        <f t="shared" si="2"/>
        <v>93</v>
      </c>
      <c r="R63" s="49">
        <f t="shared" si="2"/>
        <v>244</v>
      </c>
      <c r="S63" s="49">
        <f t="shared" si="2"/>
        <v>216</v>
      </c>
      <c r="T63" s="49">
        <f t="shared" si="2"/>
        <v>210</v>
      </c>
      <c r="U63" s="49">
        <f t="shared" si="2"/>
        <v>216</v>
      </c>
      <c r="V63" s="49">
        <f t="shared" si="2"/>
        <v>213</v>
      </c>
      <c r="W63" s="49">
        <f t="shared" si="2"/>
        <v>149</v>
      </c>
      <c r="X63" s="49">
        <f t="shared" si="2"/>
        <v>168</v>
      </c>
      <c r="Y63" s="49">
        <f t="shared" si="2"/>
        <v>153</v>
      </c>
      <c r="Z63" s="49">
        <f t="shared" si="2"/>
        <v>197</v>
      </c>
      <c r="AA63" s="49">
        <f t="shared" si="2"/>
        <v>173</v>
      </c>
      <c r="AB63" s="56">
        <f t="shared" si="2"/>
        <v>174</v>
      </c>
      <c r="AC63" s="56">
        <f t="shared" ref="AC63:AQ63" si="3">SUM(AC3:AC52)</f>
        <v>0</v>
      </c>
      <c r="AD63" s="56">
        <f t="shared" si="3"/>
        <v>0</v>
      </c>
      <c r="AE63" s="56">
        <f t="shared" si="3"/>
        <v>0</v>
      </c>
      <c r="AF63" s="56">
        <f t="shared" si="3"/>
        <v>0</v>
      </c>
      <c r="AG63" s="56">
        <f t="shared" si="3"/>
        <v>0</v>
      </c>
      <c r="AH63" s="56">
        <f t="shared" si="3"/>
        <v>0</v>
      </c>
      <c r="AI63" s="56">
        <f t="shared" si="3"/>
        <v>0</v>
      </c>
      <c r="AJ63" s="56">
        <f t="shared" si="3"/>
        <v>0</v>
      </c>
      <c r="AK63" s="56">
        <f t="shared" si="3"/>
        <v>0</v>
      </c>
      <c r="AL63" s="56">
        <f t="shared" si="3"/>
        <v>0</v>
      </c>
      <c r="AM63" s="56">
        <f t="shared" si="3"/>
        <v>0</v>
      </c>
      <c r="AN63" s="56">
        <f t="shared" si="3"/>
        <v>0</v>
      </c>
      <c r="AO63" s="56">
        <f t="shared" si="3"/>
        <v>0</v>
      </c>
      <c r="AP63" s="56">
        <f t="shared" si="3"/>
        <v>0</v>
      </c>
      <c r="AQ63" s="56">
        <f t="shared" si="3"/>
        <v>0</v>
      </c>
      <c r="AR63" s="58"/>
    </row>
    <row r="64" ht="21" hidden="1" customHeight="1" spans="1:44">
      <c r="A64" s="48" t="s">
        <v>162</v>
      </c>
      <c r="B64" s="48"/>
      <c r="C64" s="48"/>
      <c r="D64" s="49">
        <f t="shared" ref="D64:K64" si="4">D63/(2*50)</f>
        <v>0.94</v>
      </c>
      <c r="E64" s="49">
        <f t="shared" si="4"/>
        <v>0.9</v>
      </c>
      <c r="F64" s="49">
        <f t="shared" si="4"/>
        <v>0.86</v>
      </c>
      <c r="G64" s="49">
        <f t="shared" si="4"/>
        <v>0.96</v>
      </c>
      <c r="H64" s="49">
        <f t="shared" si="4"/>
        <v>0.9</v>
      </c>
      <c r="I64" s="49">
        <f t="shared" si="4"/>
        <v>0.88</v>
      </c>
      <c r="J64" s="49">
        <f t="shared" si="4"/>
        <v>0.18</v>
      </c>
      <c r="K64" s="49">
        <f t="shared" si="4"/>
        <v>0.54</v>
      </c>
      <c r="L64" s="49">
        <f t="shared" ref="L64:Q64" si="5">L63/(3*50)</f>
        <v>0.94</v>
      </c>
      <c r="M64" s="49">
        <f t="shared" si="5"/>
        <v>0.98</v>
      </c>
      <c r="N64" s="49">
        <f t="shared" si="5"/>
        <v>0.86</v>
      </c>
      <c r="O64" s="49">
        <f t="shared" si="5"/>
        <v>0.42</v>
      </c>
      <c r="P64" s="49">
        <f t="shared" si="5"/>
        <v>0.78</v>
      </c>
      <c r="Q64" s="49">
        <f t="shared" si="5"/>
        <v>0.62</v>
      </c>
      <c r="R64" s="52">
        <f t="shared" ref="R64:AB64" si="6">R63/(6*50)</f>
        <v>0.813333333333333</v>
      </c>
      <c r="S64" s="52">
        <f t="shared" si="6"/>
        <v>0.72</v>
      </c>
      <c r="T64" s="49">
        <f t="shared" si="6"/>
        <v>0.7</v>
      </c>
      <c r="U64" s="49">
        <f t="shared" si="6"/>
        <v>0.72</v>
      </c>
      <c r="V64" s="49">
        <f t="shared" si="6"/>
        <v>0.71</v>
      </c>
      <c r="W64" s="49">
        <f t="shared" si="6"/>
        <v>0.496666666666667</v>
      </c>
      <c r="X64" s="49">
        <f t="shared" si="6"/>
        <v>0.56</v>
      </c>
      <c r="Y64" s="49">
        <f t="shared" si="6"/>
        <v>0.51</v>
      </c>
      <c r="Z64" s="49">
        <f t="shared" si="6"/>
        <v>0.656666666666667</v>
      </c>
      <c r="AA64" s="49">
        <f t="shared" si="6"/>
        <v>0.576666666666667</v>
      </c>
      <c r="AB64" s="56">
        <f t="shared" si="6"/>
        <v>0.58</v>
      </c>
      <c r="AC64" s="56">
        <f t="shared" ref="AC64:AQ64" si="7">AC63/(6*50)</f>
        <v>0</v>
      </c>
      <c r="AD64" s="56">
        <f t="shared" si="7"/>
        <v>0</v>
      </c>
      <c r="AE64" s="56">
        <f t="shared" si="7"/>
        <v>0</v>
      </c>
      <c r="AF64" s="56">
        <f t="shared" si="7"/>
        <v>0</v>
      </c>
      <c r="AG64" s="56">
        <f t="shared" si="7"/>
        <v>0</v>
      </c>
      <c r="AH64" s="56">
        <f t="shared" si="7"/>
        <v>0</v>
      </c>
      <c r="AI64" s="56">
        <f t="shared" si="7"/>
        <v>0</v>
      </c>
      <c r="AJ64" s="56">
        <f t="shared" si="7"/>
        <v>0</v>
      </c>
      <c r="AK64" s="56">
        <f t="shared" si="7"/>
        <v>0</v>
      </c>
      <c r="AL64" s="56">
        <f t="shared" si="7"/>
        <v>0</v>
      </c>
      <c r="AM64" s="56">
        <f t="shared" si="7"/>
        <v>0</v>
      </c>
      <c r="AN64" s="56">
        <f t="shared" si="7"/>
        <v>0</v>
      </c>
      <c r="AO64" s="56">
        <f t="shared" si="7"/>
        <v>0</v>
      </c>
      <c r="AP64" s="56">
        <f t="shared" si="7"/>
        <v>0</v>
      </c>
      <c r="AQ64" s="56">
        <f t="shared" si="7"/>
        <v>0</v>
      </c>
      <c r="AR64" s="58"/>
    </row>
    <row r="65" spans="2:28">
      <c r="B65" s="42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</row>
  </sheetData>
  <mergeCells count="5">
    <mergeCell ref="A63:C63"/>
    <mergeCell ref="A64:C64"/>
    <mergeCell ref="A1:A2"/>
    <mergeCell ref="B1:B2"/>
    <mergeCell ref="C1:C2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79"/>
  <sheetViews>
    <sheetView zoomScale="70" zoomScaleNormal="70" workbookViewId="0">
      <selection activeCell="Y7" sqref="Y7"/>
    </sheetView>
  </sheetViews>
  <sheetFormatPr defaultColWidth="9" defaultRowHeight="13.85"/>
  <cols>
    <col min="1" max="1" width="7.04424778761062" customWidth="1"/>
    <col min="2" max="2" width="11.1150442477876" customWidth="1"/>
    <col min="3" max="3" width="15" customWidth="1"/>
    <col min="4" max="4" width="12.7256637168142" style="1" customWidth="1"/>
    <col min="5" max="5" width="13.1769911504425" customWidth="1"/>
    <col min="6" max="6" width="8.06194690265487" customWidth="1"/>
    <col min="7" max="10" width="9" customWidth="1"/>
    <col min="11" max="20" width="9" hidden="1" customWidth="1"/>
    <col min="23" max="23" width="8.44247787610619" hidden="1" customWidth="1"/>
  </cols>
  <sheetData>
    <row r="1" ht="63" customHeight="1" spans="1:25">
      <c r="A1" s="2" t="s">
        <v>26</v>
      </c>
      <c r="B1" s="3" t="s">
        <v>163</v>
      </c>
      <c r="C1" s="3" t="s">
        <v>164</v>
      </c>
      <c r="D1" s="4" t="s">
        <v>165</v>
      </c>
      <c r="E1" s="3" t="s">
        <v>166</v>
      </c>
      <c r="F1" s="5" t="s">
        <v>167</v>
      </c>
      <c r="G1" s="5" t="s">
        <v>168</v>
      </c>
      <c r="H1" s="6"/>
      <c r="I1" s="6"/>
      <c r="K1" t="s">
        <v>169</v>
      </c>
      <c r="L1" t="s">
        <v>170</v>
      </c>
      <c r="M1" t="s">
        <v>171</v>
      </c>
      <c r="N1" t="s">
        <v>172</v>
      </c>
      <c r="O1" s="17" t="s">
        <v>173</v>
      </c>
      <c r="P1" s="17" t="s">
        <v>174</v>
      </c>
      <c r="Q1" s="17" t="s">
        <v>175</v>
      </c>
      <c r="R1" s="17" t="s">
        <v>176</v>
      </c>
      <c r="S1" s="18" t="s">
        <v>177</v>
      </c>
      <c r="T1" s="18"/>
      <c r="U1" s="19"/>
      <c r="V1" s="19"/>
      <c r="W1" s="19"/>
      <c r="X1" s="19"/>
      <c r="Y1" s="19"/>
    </row>
    <row r="2" spans="1:23">
      <c r="A2" s="7">
        <v>1</v>
      </c>
      <c r="B2" s="8" t="str">
        <f>IF(设置!C16="","",设置!C16)</f>
        <v/>
      </c>
      <c r="C2" s="8" t="str">
        <f>IF(设置!D16="","",设置!D16)</f>
        <v/>
      </c>
      <c r="D2" s="9" t="str">
        <f>IF(B2="","",末考得分统计表!AR3)</f>
        <v/>
      </c>
      <c r="E2" s="10"/>
      <c r="F2" s="11">
        <f>IF(E2="",0,1)</f>
        <v>0</v>
      </c>
      <c r="G2" s="12" t="str">
        <f>IF(D2="","",(D2-$C$76)^2)</f>
        <v/>
      </c>
      <c r="H2" s="12" t="str">
        <f>IF(D2="","",1-D2/100)</f>
        <v/>
      </c>
      <c r="K2">
        <f>IF(D2="",0,1)</f>
        <v>0</v>
      </c>
      <c r="L2">
        <f>IF(D2&gt;=90,1,0)</f>
        <v>1</v>
      </c>
      <c r="M2">
        <f>IF(AND(D2&gt;=80,D2&lt;90),1,0)</f>
        <v>0</v>
      </c>
      <c r="N2">
        <f>IF(AND(D2&gt;=70,D2&lt;80),1,0)</f>
        <v>0</v>
      </c>
      <c r="O2">
        <f>IF(AND(D2&gt;=60,D2&lt;70),1,0)</f>
        <v>0</v>
      </c>
      <c r="P2">
        <f>IF(AND(D2&gt;=50,D2&lt;60),1,0)</f>
        <v>0</v>
      </c>
      <c r="Q2">
        <f>IF(AND(D2&gt;=40,D2&lt;50),1,0)</f>
        <v>0</v>
      </c>
      <c r="R2">
        <f>IF(AND(D2&lt;40,D2&lt;&gt;""),1,0)</f>
        <v>0</v>
      </c>
      <c r="W2" s="20">
        <f>IF(OR(D2="",D2=0),100,D2)</f>
        <v>100</v>
      </c>
    </row>
    <row r="3" spans="1:23">
      <c r="A3" s="7">
        <v>2</v>
      </c>
      <c r="B3" s="8" t="str">
        <f>IF(设置!C17="","",设置!C17)</f>
        <v/>
      </c>
      <c r="C3" s="8" t="str">
        <f>IF(设置!D17="","",设置!D17)</f>
        <v/>
      </c>
      <c r="D3" s="9" t="str">
        <f>IF(B3="","",末考得分统计表!AR4)</f>
        <v/>
      </c>
      <c r="E3" s="10"/>
      <c r="F3" s="11">
        <f t="shared" ref="F3:F66" si="0">IF(E3="",0,1)</f>
        <v>0</v>
      </c>
      <c r="G3" s="12" t="str">
        <f t="shared" ref="G3:G34" si="1">IF(D3="","",(D3-$C$76)^2)</f>
        <v/>
      </c>
      <c r="H3" s="12" t="str">
        <f t="shared" ref="H3:H34" si="2">IF(D3="","",1-D3/100)</f>
        <v/>
      </c>
      <c r="K3">
        <f t="shared" ref="K3:K66" si="3">IF(D3="",0,1)</f>
        <v>0</v>
      </c>
      <c r="L3">
        <f t="shared" ref="L3:L20" si="4">IF(D3&gt;=90,1,0)</f>
        <v>1</v>
      </c>
      <c r="M3">
        <f t="shared" ref="M3:M23" si="5">IF(AND(D3&gt;=80,D3&lt;90),1,0)</f>
        <v>0</v>
      </c>
      <c r="N3">
        <f t="shared" ref="N3:N66" si="6">IF(AND(D3&gt;=70,D3&lt;80),1,0)</f>
        <v>0</v>
      </c>
      <c r="O3">
        <f t="shared" ref="O3:O66" si="7">IF(AND(D3&gt;=60,D3&lt;70),1,0)</f>
        <v>0</v>
      </c>
      <c r="P3">
        <f t="shared" ref="P3:P66" si="8">IF(AND(D3&gt;=50,D3&lt;60),1,0)</f>
        <v>0</v>
      </c>
      <c r="Q3">
        <f t="shared" ref="Q3:Q66" si="9">IF(AND(D3&gt;=40,D3&lt;50),1,0)</f>
        <v>0</v>
      </c>
      <c r="R3">
        <f t="shared" ref="R3:R66" si="10">IF(AND(D3&lt;40,D3&lt;&gt;""),1,0)</f>
        <v>0</v>
      </c>
      <c r="W3" s="20">
        <f t="shared" ref="W3:W66" si="11">IF(OR(D3="",D3=0),100,D3)</f>
        <v>100</v>
      </c>
    </row>
    <row r="4" spans="1:23">
      <c r="A4" s="7">
        <v>3</v>
      </c>
      <c r="B4" s="8" t="str">
        <f>IF(设置!C18="","",设置!C18)</f>
        <v/>
      </c>
      <c r="C4" s="8" t="str">
        <f>IF(设置!D18="","",设置!D18)</f>
        <v/>
      </c>
      <c r="D4" s="9" t="str">
        <f>IF(B4="","",末考得分统计表!AR5)</f>
        <v/>
      </c>
      <c r="E4" s="10"/>
      <c r="F4" s="11">
        <f t="shared" si="0"/>
        <v>0</v>
      </c>
      <c r="G4" s="12" t="str">
        <f t="shared" si="1"/>
        <v/>
      </c>
      <c r="H4" s="12" t="str">
        <f t="shared" si="2"/>
        <v/>
      </c>
      <c r="K4">
        <f t="shared" si="3"/>
        <v>0</v>
      </c>
      <c r="L4">
        <f t="shared" si="4"/>
        <v>1</v>
      </c>
      <c r="M4">
        <f t="shared" si="5"/>
        <v>0</v>
      </c>
      <c r="N4">
        <f t="shared" si="6"/>
        <v>0</v>
      </c>
      <c r="O4">
        <f t="shared" si="7"/>
        <v>0</v>
      </c>
      <c r="P4">
        <f t="shared" si="8"/>
        <v>0</v>
      </c>
      <c r="Q4">
        <f t="shared" si="9"/>
        <v>0</v>
      </c>
      <c r="R4">
        <f t="shared" si="10"/>
        <v>0</v>
      </c>
      <c r="W4" s="20">
        <f t="shared" si="11"/>
        <v>100</v>
      </c>
    </row>
    <row r="5" spans="1:23">
      <c r="A5" s="7">
        <v>4</v>
      </c>
      <c r="B5" s="8" t="str">
        <f>IF(设置!C19="","",设置!C19)</f>
        <v/>
      </c>
      <c r="C5" s="8" t="str">
        <f>IF(设置!D19="","",设置!D19)</f>
        <v/>
      </c>
      <c r="D5" s="9" t="str">
        <f>IF(B5="","",末考得分统计表!AR6)</f>
        <v/>
      </c>
      <c r="E5" s="10"/>
      <c r="F5" s="11">
        <f t="shared" si="0"/>
        <v>0</v>
      </c>
      <c r="G5" s="12" t="str">
        <f t="shared" si="1"/>
        <v/>
      </c>
      <c r="H5" s="12" t="str">
        <f t="shared" si="2"/>
        <v/>
      </c>
      <c r="K5">
        <f t="shared" si="3"/>
        <v>0</v>
      </c>
      <c r="L5">
        <f t="shared" si="4"/>
        <v>1</v>
      </c>
      <c r="M5">
        <f t="shared" si="5"/>
        <v>0</v>
      </c>
      <c r="N5">
        <f t="shared" si="6"/>
        <v>0</v>
      </c>
      <c r="O5">
        <f t="shared" si="7"/>
        <v>0</v>
      </c>
      <c r="P5">
        <f t="shared" si="8"/>
        <v>0</v>
      </c>
      <c r="Q5">
        <f t="shared" si="9"/>
        <v>0</v>
      </c>
      <c r="R5">
        <f t="shared" si="10"/>
        <v>0</v>
      </c>
      <c r="W5" s="20">
        <f t="shared" si="11"/>
        <v>100</v>
      </c>
    </row>
    <row r="6" spans="1:23">
      <c r="A6" s="7">
        <v>5</v>
      </c>
      <c r="B6" s="8" t="str">
        <f>IF(设置!C20="","",设置!C20)</f>
        <v/>
      </c>
      <c r="C6" s="8" t="str">
        <f>IF(设置!D20="","",设置!D20)</f>
        <v/>
      </c>
      <c r="D6" s="9" t="str">
        <f>IF(B6="","",末考得分统计表!AR7)</f>
        <v/>
      </c>
      <c r="E6" s="10"/>
      <c r="F6" s="11">
        <f t="shared" si="0"/>
        <v>0</v>
      </c>
      <c r="G6" s="12" t="str">
        <f t="shared" si="1"/>
        <v/>
      </c>
      <c r="H6" s="12" t="str">
        <f t="shared" si="2"/>
        <v/>
      </c>
      <c r="K6">
        <f t="shared" si="3"/>
        <v>0</v>
      </c>
      <c r="L6">
        <f t="shared" si="4"/>
        <v>1</v>
      </c>
      <c r="M6">
        <f t="shared" si="5"/>
        <v>0</v>
      </c>
      <c r="N6">
        <f t="shared" si="6"/>
        <v>0</v>
      </c>
      <c r="O6">
        <f t="shared" si="7"/>
        <v>0</v>
      </c>
      <c r="P6">
        <f t="shared" si="8"/>
        <v>0</v>
      </c>
      <c r="Q6">
        <f t="shared" si="9"/>
        <v>0</v>
      </c>
      <c r="R6">
        <f t="shared" si="10"/>
        <v>0</v>
      </c>
      <c r="W6" s="20">
        <f t="shared" si="11"/>
        <v>100</v>
      </c>
    </row>
    <row r="7" spans="1:23">
      <c r="A7" s="7">
        <v>6</v>
      </c>
      <c r="B7" s="8" t="str">
        <f>IF(设置!C21="","",设置!C21)</f>
        <v/>
      </c>
      <c r="C7" s="8" t="str">
        <f>IF(设置!D21="","",设置!D21)</f>
        <v/>
      </c>
      <c r="D7" s="9" t="str">
        <f>IF(B7="","",末考得分统计表!AR8)</f>
        <v/>
      </c>
      <c r="E7" s="10"/>
      <c r="F7" s="11">
        <f t="shared" si="0"/>
        <v>0</v>
      </c>
      <c r="G7" s="12" t="str">
        <f t="shared" si="1"/>
        <v/>
      </c>
      <c r="H7" s="12" t="str">
        <f t="shared" si="2"/>
        <v/>
      </c>
      <c r="K7">
        <f t="shared" si="3"/>
        <v>0</v>
      </c>
      <c r="L7">
        <f t="shared" si="4"/>
        <v>1</v>
      </c>
      <c r="M7">
        <f t="shared" si="5"/>
        <v>0</v>
      </c>
      <c r="N7">
        <f t="shared" si="6"/>
        <v>0</v>
      </c>
      <c r="O7">
        <f t="shared" si="7"/>
        <v>0</v>
      </c>
      <c r="P7">
        <f t="shared" si="8"/>
        <v>0</v>
      </c>
      <c r="Q7">
        <f t="shared" si="9"/>
        <v>0</v>
      </c>
      <c r="R7">
        <f t="shared" si="10"/>
        <v>0</v>
      </c>
      <c r="W7" s="20">
        <f t="shared" si="11"/>
        <v>100</v>
      </c>
    </row>
    <row r="8" spans="1:23">
      <c r="A8" s="7">
        <v>7</v>
      </c>
      <c r="B8" s="8" t="str">
        <f>IF(设置!C22="","",设置!C22)</f>
        <v/>
      </c>
      <c r="C8" s="8" t="str">
        <f>IF(设置!D22="","",设置!D22)</f>
        <v/>
      </c>
      <c r="D8" s="9" t="str">
        <f>IF(B8="","",末考得分统计表!AR9)</f>
        <v/>
      </c>
      <c r="E8" s="10"/>
      <c r="F8" s="11">
        <f t="shared" si="0"/>
        <v>0</v>
      </c>
      <c r="G8" s="12" t="str">
        <f t="shared" si="1"/>
        <v/>
      </c>
      <c r="H8" s="12" t="str">
        <f t="shared" si="2"/>
        <v/>
      </c>
      <c r="K8">
        <f t="shared" si="3"/>
        <v>0</v>
      </c>
      <c r="L8">
        <f t="shared" si="4"/>
        <v>1</v>
      </c>
      <c r="M8">
        <f t="shared" si="5"/>
        <v>0</v>
      </c>
      <c r="N8">
        <f t="shared" si="6"/>
        <v>0</v>
      </c>
      <c r="O8">
        <f t="shared" si="7"/>
        <v>0</v>
      </c>
      <c r="P8">
        <f t="shared" si="8"/>
        <v>0</v>
      </c>
      <c r="Q8">
        <f t="shared" si="9"/>
        <v>0</v>
      </c>
      <c r="R8">
        <f t="shared" si="10"/>
        <v>0</v>
      </c>
      <c r="W8" s="20">
        <f t="shared" si="11"/>
        <v>100</v>
      </c>
    </row>
    <row r="9" spans="1:23">
      <c r="A9" s="7">
        <v>8</v>
      </c>
      <c r="B9" s="8" t="str">
        <f>IF(设置!C23="","",设置!C23)</f>
        <v/>
      </c>
      <c r="C9" s="8" t="str">
        <f>IF(设置!D23="","",设置!D23)</f>
        <v/>
      </c>
      <c r="D9" s="9" t="str">
        <f>IF(B9="","",末考得分统计表!AR10)</f>
        <v/>
      </c>
      <c r="E9" s="10"/>
      <c r="F9" s="11">
        <f t="shared" si="0"/>
        <v>0</v>
      </c>
      <c r="G9" s="12" t="str">
        <f t="shared" si="1"/>
        <v/>
      </c>
      <c r="H9" s="12" t="str">
        <f t="shared" si="2"/>
        <v/>
      </c>
      <c r="K9">
        <f t="shared" si="3"/>
        <v>0</v>
      </c>
      <c r="L9">
        <f t="shared" si="4"/>
        <v>1</v>
      </c>
      <c r="M9">
        <f t="shared" si="5"/>
        <v>0</v>
      </c>
      <c r="N9">
        <f t="shared" si="6"/>
        <v>0</v>
      </c>
      <c r="O9">
        <f t="shared" si="7"/>
        <v>0</v>
      </c>
      <c r="P9">
        <f t="shared" si="8"/>
        <v>0</v>
      </c>
      <c r="Q9">
        <f t="shared" si="9"/>
        <v>0</v>
      </c>
      <c r="R9">
        <f t="shared" si="10"/>
        <v>0</v>
      </c>
      <c r="W9" s="20">
        <f t="shared" si="11"/>
        <v>100</v>
      </c>
    </row>
    <row r="10" spans="1:23">
      <c r="A10" s="7">
        <v>9</v>
      </c>
      <c r="B10" s="8" t="str">
        <f>IF(设置!C24="","",设置!C24)</f>
        <v/>
      </c>
      <c r="C10" s="8" t="str">
        <f>IF(设置!D24="","",设置!D24)</f>
        <v/>
      </c>
      <c r="D10" s="9" t="str">
        <f>IF(B10="","",末考得分统计表!AR11)</f>
        <v/>
      </c>
      <c r="E10" s="10"/>
      <c r="F10" s="11">
        <f t="shared" si="0"/>
        <v>0</v>
      </c>
      <c r="G10" s="12" t="str">
        <f t="shared" si="1"/>
        <v/>
      </c>
      <c r="H10" s="12" t="str">
        <f t="shared" si="2"/>
        <v/>
      </c>
      <c r="K10">
        <f t="shared" si="3"/>
        <v>0</v>
      </c>
      <c r="L10">
        <f t="shared" si="4"/>
        <v>1</v>
      </c>
      <c r="M10">
        <f t="shared" si="5"/>
        <v>0</v>
      </c>
      <c r="N10">
        <f t="shared" si="6"/>
        <v>0</v>
      </c>
      <c r="O10">
        <f t="shared" si="7"/>
        <v>0</v>
      </c>
      <c r="P10">
        <f t="shared" si="8"/>
        <v>0</v>
      </c>
      <c r="Q10">
        <f t="shared" si="9"/>
        <v>0</v>
      </c>
      <c r="R10">
        <f t="shared" si="10"/>
        <v>0</v>
      </c>
      <c r="W10" s="20">
        <f t="shared" si="11"/>
        <v>100</v>
      </c>
    </row>
    <row r="11" spans="1:23">
      <c r="A11" s="7">
        <v>10</v>
      </c>
      <c r="B11" s="8" t="str">
        <f>IF(设置!C25="","",设置!C25)</f>
        <v/>
      </c>
      <c r="C11" s="8" t="str">
        <f>IF(设置!D25="","",设置!D25)</f>
        <v/>
      </c>
      <c r="D11" s="9" t="str">
        <f>IF(B11="","",末考得分统计表!AR12)</f>
        <v/>
      </c>
      <c r="E11" s="10"/>
      <c r="F11" s="11">
        <f t="shared" si="0"/>
        <v>0</v>
      </c>
      <c r="G11" s="12" t="str">
        <f t="shared" si="1"/>
        <v/>
      </c>
      <c r="H11" s="12" t="str">
        <f t="shared" si="2"/>
        <v/>
      </c>
      <c r="K11">
        <f t="shared" si="3"/>
        <v>0</v>
      </c>
      <c r="L11">
        <f t="shared" si="4"/>
        <v>1</v>
      </c>
      <c r="M11">
        <f t="shared" si="5"/>
        <v>0</v>
      </c>
      <c r="N11">
        <f t="shared" si="6"/>
        <v>0</v>
      </c>
      <c r="O11">
        <f t="shared" si="7"/>
        <v>0</v>
      </c>
      <c r="P11">
        <f t="shared" si="8"/>
        <v>0</v>
      </c>
      <c r="Q11">
        <f t="shared" si="9"/>
        <v>0</v>
      </c>
      <c r="R11">
        <f t="shared" si="10"/>
        <v>0</v>
      </c>
      <c r="W11" s="20">
        <f t="shared" si="11"/>
        <v>100</v>
      </c>
    </row>
    <row r="12" spans="1:23">
      <c r="A12" s="7">
        <v>11</v>
      </c>
      <c r="B12" s="8" t="str">
        <f>IF(设置!C26="","",设置!C26)</f>
        <v/>
      </c>
      <c r="C12" s="8" t="str">
        <f>IF(设置!D26="","",设置!D26)</f>
        <v/>
      </c>
      <c r="D12" s="9" t="str">
        <f>IF(B12="","",末考得分统计表!AR13)</f>
        <v/>
      </c>
      <c r="E12" s="10"/>
      <c r="F12" s="11">
        <f t="shared" si="0"/>
        <v>0</v>
      </c>
      <c r="G12" s="12" t="str">
        <f t="shared" si="1"/>
        <v/>
      </c>
      <c r="H12" s="12" t="str">
        <f t="shared" si="2"/>
        <v/>
      </c>
      <c r="K12">
        <f t="shared" si="3"/>
        <v>0</v>
      </c>
      <c r="L12">
        <f t="shared" si="4"/>
        <v>1</v>
      </c>
      <c r="M12">
        <f t="shared" si="5"/>
        <v>0</v>
      </c>
      <c r="N12">
        <f t="shared" si="6"/>
        <v>0</v>
      </c>
      <c r="O12">
        <f t="shared" si="7"/>
        <v>0</v>
      </c>
      <c r="P12">
        <f t="shared" si="8"/>
        <v>0</v>
      </c>
      <c r="Q12">
        <f t="shared" si="9"/>
        <v>0</v>
      </c>
      <c r="R12">
        <f t="shared" si="10"/>
        <v>0</v>
      </c>
      <c r="W12" s="20">
        <f t="shared" si="11"/>
        <v>100</v>
      </c>
    </row>
    <row r="13" spans="1:23">
      <c r="A13" s="7">
        <v>12</v>
      </c>
      <c r="B13" s="8" t="str">
        <f>IF(设置!C27="","",设置!C27)</f>
        <v/>
      </c>
      <c r="C13" s="8" t="str">
        <f>IF(设置!D27="","",设置!D27)</f>
        <v/>
      </c>
      <c r="D13" s="9" t="str">
        <f>IF(B13="","",末考得分统计表!AR14)</f>
        <v/>
      </c>
      <c r="E13" s="10"/>
      <c r="F13" s="11">
        <f t="shared" si="0"/>
        <v>0</v>
      </c>
      <c r="G13" s="12" t="str">
        <f t="shared" si="1"/>
        <v/>
      </c>
      <c r="H13" s="12" t="str">
        <f t="shared" si="2"/>
        <v/>
      </c>
      <c r="K13">
        <f t="shared" si="3"/>
        <v>0</v>
      </c>
      <c r="L13">
        <f t="shared" si="4"/>
        <v>1</v>
      </c>
      <c r="M13">
        <f t="shared" si="5"/>
        <v>0</v>
      </c>
      <c r="N13">
        <f t="shared" si="6"/>
        <v>0</v>
      </c>
      <c r="O13">
        <f t="shared" si="7"/>
        <v>0</v>
      </c>
      <c r="P13">
        <f t="shared" si="8"/>
        <v>0</v>
      </c>
      <c r="Q13">
        <f t="shared" si="9"/>
        <v>0</v>
      </c>
      <c r="R13">
        <f t="shared" si="10"/>
        <v>0</v>
      </c>
      <c r="W13" s="20">
        <f t="shared" si="11"/>
        <v>100</v>
      </c>
    </row>
    <row r="14" spans="1:23">
      <c r="A14" s="7">
        <v>13</v>
      </c>
      <c r="B14" s="8" t="str">
        <f>IF(设置!C28="","",设置!C28)</f>
        <v/>
      </c>
      <c r="C14" s="8" t="str">
        <f>IF(设置!D28="","",设置!D28)</f>
        <v/>
      </c>
      <c r="D14" s="9" t="str">
        <f>IF(B14="","",末考得分统计表!AR15)</f>
        <v/>
      </c>
      <c r="E14" s="10"/>
      <c r="F14" s="11">
        <f t="shared" si="0"/>
        <v>0</v>
      </c>
      <c r="G14" s="12" t="str">
        <f t="shared" si="1"/>
        <v/>
      </c>
      <c r="H14" s="12" t="str">
        <f t="shared" si="2"/>
        <v/>
      </c>
      <c r="K14">
        <f t="shared" si="3"/>
        <v>0</v>
      </c>
      <c r="L14">
        <f t="shared" si="4"/>
        <v>1</v>
      </c>
      <c r="M14">
        <f t="shared" si="5"/>
        <v>0</v>
      </c>
      <c r="N14">
        <f t="shared" si="6"/>
        <v>0</v>
      </c>
      <c r="O14">
        <f t="shared" si="7"/>
        <v>0</v>
      </c>
      <c r="P14">
        <f t="shared" si="8"/>
        <v>0</v>
      </c>
      <c r="Q14">
        <f t="shared" si="9"/>
        <v>0</v>
      </c>
      <c r="R14">
        <f t="shared" si="10"/>
        <v>0</v>
      </c>
      <c r="W14" s="20">
        <f t="shared" si="11"/>
        <v>100</v>
      </c>
    </row>
    <row r="15" spans="1:23">
      <c r="A15" s="7">
        <v>14</v>
      </c>
      <c r="B15" s="8" t="str">
        <f>IF(设置!C29="","",设置!C29)</f>
        <v/>
      </c>
      <c r="C15" s="8" t="str">
        <f>IF(设置!D29="","",设置!D29)</f>
        <v/>
      </c>
      <c r="D15" s="9" t="str">
        <f>IF(B15="","",末考得分统计表!AR16)</f>
        <v/>
      </c>
      <c r="E15" s="10"/>
      <c r="F15" s="11">
        <f t="shared" si="0"/>
        <v>0</v>
      </c>
      <c r="G15" s="12" t="str">
        <f t="shared" si="1"/>
        <v/>
      </c>
      <c r="H15" s="12" t="str">
        <f t="shared" si="2"/>
        <v/>
      </c>
      <c r="K15">
        <f t="shared" si="3"/>
        <v>0</v>
      </c>
      <c r="L15">
        <f t="shared" si="4"/>
        <v>1</v>
      </c>
      <c r="M15">
        <f t="shared" si="5"/>
        <v>0</v>
      </c>
      <c r="N15">
        <f t="shared" si="6"/>
        <v>0</v>
      </c>
      <c r="O15">
        <f t="shared" si="7"/>
        <v>0</v>
      </c>
      <c r="P15">
        <f t="shared" si="8"/>
        <v>0</v>
      </c>
      <c r="Q15">
        <f t="shared" si="9"/>
        <v>0</v>
      </c>
      <c r="R15">
        <f t="shared" si="10"/>
        <v>0</v>
      </c>
      <c r="W15" s="20">
        <f t="shared" si="11"/>
        <v>100</v>
      </c>
    </row>
    <row r="16" spans="1:23">
      <c r="A16" s="7">
        <v>15</v>
      </c>
      <c r="B16" s="8" t="str">
        <f>IF(设置!C30="","",设置!C30)</f>
        <v/>
      </c>
      <c r="C16" s="8" t="str">
        <f>IF(设置!D30="","",设置!D30)</f>
        <v/>
      </c>
      <c r="D16" s="9" t="str">
        <f>IF(B16="","",末考得分统计表!AR17)</f>
        <v/>
      </c>
      <c r="E16" s="10"/>
      <c r="F16" s="11">
        <f t="shared" si="0"/>
        <v>0</v>
      </c>
      <c r="G16" s="12" t="str">
        <f t="shared" si="1"/>
        <v/>
      </c>
      <c r="H16" s="12" t="str">
        <f t="shared" si="2"/>
        <v/>
      </c>
      <c r="K16">
        <f t="shared" si="3"/>
        <v>0</v>
      </c>
      <c r="L16">
        <f t="shared" si="4"/>
        <v>1</v>
      </c>
      <c r="M16">
        <f t="shared" si="5"/>
        <v>0</v>
      </c>
      <c r="N16">
        <f t="shared" si="6"/>
        <v>0</v>
      </c>
      <c r="O16">
        <f t="shared" si="7"/>
        <v>0</v>
      </c>
      <c r="P16">
        <f t="shared" si="8"/>
        <v>0</v>
      </c>
      <c r="Q16">
        <f t="shared" si="9"/>
        <v>0</v>
      </c>
      <c r="R16">
        <f t="shared" si="10"/>
        <v>0</v>
      </c>
      <c r="W16" s="20">
        <f t="shared" si="11"/>
        <v>100</v>
      </c>
    </row>
    <row r="17" spans="1:23">
      <c r="A17" s="7">
        <v>16</v>
      </c>
      <c r="B17" s="8" t="str">
        <f>IF(设置!C31="","",设置!C31)</f>
        <v/>
      </c>
      <c r="C17" s="8" t="str">
        <f>IF(设置!D31="","",设置!D31)</f>
        <v/>
      </c>
      <c r="D17" s="9" t="str">
        <f>IF(B17="","",末考得分统计表!AR18)</f>
        <v/>
      </c>
      <c r="E17" s="10"/>
      <c r="F17" s="11">
        <f t="shared" si="0"/>
        <v>0</v>
      </c>
      <c r="G17" s="12" t="str">
        <f t="shared" si="1"/>
        <v/>
      </c>
      <c r="H17" s="12" t="str">
        <f t="shared" si="2"/>
        <v/>
      </c>
      <c r="K17">
        <f t="shared" si="3"/>
        <v>0</v>
      </c>
      <c r="L17">
        <f t="shared" si="4"/>
        <v>1</v>
      </c>
      <c r="M17">
        <f t="shared" si="5"/>
        <v>0</v>
      </c>
      <c r="N17">
        <f t="shared" si="6"/>
        <v>0</v>
      </c>
      <c r="O17">
        <f t="shared" si="7"/>
        <v>0</v>
      </c>
      <c r="P17">
        <f t="shared" si="8"/>
        <v>0</v>
      </c>
      <c r="Q17">
        <f t="shared" si="9"/>
        <v>0</v>
      </c>
      <c r="R17">
        <f t="shared" si="10"/>
        <v>0</v>
      </c>
      <c r="W17" s="20">
        <f t="shared" si="11"/>
        <v>100</v>
      </c>
    </row>
    <row r="18" spans="1:23">
      <c r="A18" s="7">
        <v>17</v>
      </c>
      <c r="B18" s="8" t="str">
        <f>IF(设置!C32="","",设置!C32)</f>
        <v/>
      </c>
      <c r="C18" s="8" t="str">
        <f>IF(设置!D32="","",设置!D32)</f>
        <v/>
      </c>
      <c r="D18" s="9" t="str">
        <f>IF(B18="","",末考得分统计表!AR19)</f>
        <v/>
      </c>
      <c r="E18" s="10"/>
      <c r="F18" s="11">
        <f t="shared" si="0"/>
        <v>0</v>
      </c>
      <c r="G18" s="12" t="str">
        <f t="shared" si="1"/>
        <v/>
      </c>
      <c r="H18" s="12" t="str">
        <f t="shared" si="2"/>
        <v/>
      </c>
      <c r="K18">
        <f t="shared" si="3"/>
        <v>0</v>
      </c>
      <c r="L18">
        <f t="shared" si="4"/>
        <v>1</v>
      </c>
      <c r="M18">
        <f t="shared" si="5"/>
        <v>0</v>
      </c>
      <c r="N18">
        <f t="shared" si="6"/>
        <v>0</v>
      </c>
      <c r="O18">
        <f t="shared" si="7"/>
        <v>0</v>
      </c>
      <c r="P18">
        <f t="shared" si="8"/>
        <v>0</v>
      </c>
      <c r="Q18">
        <f t="shared" si="9"/>
        <v>0</v>
      </c>
      <c r="R18">
        <f t="shared" si="10"/>
        <v>0</v>
      </c>
      <c r="W18" s="20">
        <f t="shared" si="11"/>
        <v>100</v>
      </c>
    </row>
    <row r="19" spans="1:23">
      <c r="A19" s="7">
        <v>18</v>
      </c>
      <c r="B19" s="8" t="str">
        <f>IF(设置!C33="","",设置!C33)</f>
        <v/>
      </c>
      <c r="C19" s="8" t="str">
        <f>IF(设置!D33="","",设置!D33)</f>
        <v/>
      </c>
      <c r="D19" s="9" t="str">
        <f>IF(B19="","",末考得分统计表!AR20)</f>
        <v/>
      </c>
      <c r="E19" s="10"/>
      <c r="F19" s="11">
        <f t="shared" si="0"/>
        <v>0</v>
      </c>
      <c r="G19" s="12" t="str">
        <f t="shared" si="1"/>
        <v/>
      </c>
      <c r="H19" s="12" t="str">
        <f t="shared" si="2"/>
        <v/>
      </c>
      <c r="K19">
        <f t="shared" si="3"/>
        <v>0</v>
      </c>
      <c r="L19">
        <f t="shared" si="4"/>
        <v>1</v>
      </c>
      <c r="M19">
        <f t="shared" si="5"/>
        <v>0</v>
      </c>
      <c r="N19">
        <f t="shared" si="6"/>
        <v>0</v>
      </c>
      <c r="O19">
        <f t="shared" si="7"/>
        <v>0</v>
      </c>
      <c r="P19">
        <f t="shared" si="8"/>
        <v>0</v>
      </c>
      <c r="Q19">
        <f t="shared" si="9"/>
        <v>0</v>
      </c>
      <c r="R19">
        <f t="shared" si="10"/>
        <v>0</v>
      </c>
      <c r="W19" s="20">
        <f t="shared" si="11"/>
        <v>100</v>
      </c>
    </row>
    <row r="20" spans="1:23">
      <c r="A20" s="7">
        <v>19</v>
      </c>
      <c r="B20" s="8" t="str">
        <f>IF(设置!C34="","",设置!C34)</f>
        <v/>
      </c>
      <c r="C20" s="8" t="str">
        <f>IF(设置!D34="","",设置!D34)</f>
        <v/>
      </c>
      <c r="D20" s="9" t="str">
        <f>IF(B20="","",末考得分统计表!AR21)</f>
        <v/>
      </c>
      <c r="E20" s="10"/>
      <c r="F20" s="11">
        <f t="shared" si="0"/>
        <v>0</v>
      </c>
      <c r="G20" s="12" t="str">
        <f t="shared" si="1"/>
        <v/>
      </c>
      <c r="H20" s="12" t="str">
        <f t="shared" si="2"/>
        <v/>
      </c>
      <c r="K20">
        <f t="shared" si="3"/>
        <v>0</v>
      </c>
      <c r="L20">
        <f t="shared" si="4"/>
        <v>1</v>
      </c>
      <c r="M20">
        <f t="shared" si="5"/>
        <v>0</v>
      </c>
      <c r="N20">
        <f t="shared" si="6"/>
        <v>0</v>
      </c>
      <c r="O20">
        <f t="shared" si="7"/>
        <v>0</v>
      </c>
      <c r="P20">
        <f t="shared" si="8"/>
        <v>0</v>
      </c>
      <c r="Q20">
        <f t="shared" si="9"/>
        <v>0</v>
      </c>
      <c r="R20">
        <f t="shared" si="10"/>
        <v>0</v>
      </c>
      <c r="W20" s="20">
        <f t="shared" si="11"/>
        <v>100</v>
      </c>
    </row>
    <row r="21" spans="1:23">
      <c r="A21" s="7">
        <v>20</v>
      </c>
      <c r="B21" s="8" t="str">
        <f>IF(设置!C35="","",设置!C35)</f>
        <v/>
      </c>
      <c r="C21" s="8" t="str">
        <f>IF(设置!D35="","",设置!D35)</f>
        <v/>
      </c>
      <c r="D21" s="9" t="str">
        <f>IF(B21="","",末考得分统计表!AR22)</f>
        <v/>
      </c>
      <c r="E21" s="10"/>
      <c r="F21" s="11">
        <f t="shared" si="0"/>
        <v>0</v>
      </c>
      <c r="G21" s="12" t="str">
        <f t="shared" si="1"/>
        <v/>
      </c>
      <c r="H21" s="12" t="str">
        <f t="shared" si="2"/>
        <v/>
      </c>
      <c r="K21">
        <f t="shared" si="3"/>
        <v>0</v>
      </c>
      <c r="L21">
        <f t="shared" ref="L3:L66" si="12">IF(D21&gt;=90,1,0)</f>
        <v>1</v>
      </c>
      <c r="M21">
        <f t="shared" si="5"/>
        <v>0</v>
      </c>
      <c r="N21">
        <f t="shared" si="6"/>
        <v>0</v>
      </c>
      <c r="O21">
        <f t="shared" si="7"/>
        <v>0</v>
      </c>
      <c r="P21">
        <f t="shared" si="8"/>
        <v>0</v>
      </c>
      <c r="Q21">
        <f t="shared" si="9"/>
        <v>0</v>
      </c>
      <c r="R21">
        <f t="shared" si="10"/>
        <v>0</v>
      </c>
      <c r="W21" s="20">
        <f t="shared" si="11"/>
        <v>100</v>
      </c>
    </row>
    <row r="22" spans="1:23">
      <c r="A22" s="7">
        <v>21</v>
      </c>
      <c r="B22" s="8" t="str">
        <f>IF(设置!C36="","",设置!C36)</f>
        <v/>
      </c>
      <c r="C22" s="8" t="str">
        <f>IF(设置!D36="","",设置!D36)</f>
        <v/>
      </c>
      <c r="D22" s="9" t="str">
        <f>IF(B22="","",末考得分统计表!AR23)</f>
        <v/>
      </c>
      <c r="E22" s="10"/>
      <c r="F22" s="11">
        <f t="shared" si="0"/>
        <v>0</v>
      </c>
      <c r="G22" s="12" t="str">
        <f t="shared" si="1"/>
        <v/>
      </c>
      <c r="H22" s="12" t="str">
        <f t="shared" si="2"/>
        <v/>
      </c>
      <c r="K22">
        <f t="shared" si="3"/>
        <v>0</v>
      </c>
      <c r="L22">
        <f t="shared" si="12"/>
        <v>1</v>
      </c>
      <c r="M22">
        <f t="shared" si="5"/>
        <v>0</v>
      </c>
      <c r="N22">
        <f t="shared" si="6"/>
        <v>0</v>
      </c>
      <c r="O22">
        <f t="shared" si="7"/>
        <v>0</v>
      </c>
      <c r="P22">
        <f t="shared" si="8"/>
        <v>0</v>
      </c>
      <c r="Q22">
        <f t="shared" si="9"/>
        <v>0</v>
      </c>
      <c r="R22">
        <f t="shared" si="10"/>
        <v>0</v>
      </c>
      <c r="W22" s="20">
        <f t="shared" si="11"/>
        <v>100</v>
      </c>
    </row>
    <row r="23" spans="1:23">
      <c r="A23" s="7">
        <v>22</v>
      </c>
      <c r="B23" s="8" t="str">
        <f>IF(设置!C37="","",设置!C37)</f>
        <v/>
      </c>
      <c r="C23" s="8" t="str">
        <f>IF(设置!D37="","",设置!D37)</f>
        <v/>
      </c>
      <c r="D23" s="9" t="str">
        <f>IF(B23="","",末考得分统计表!AR24)</f>
        <v/>
      </c>
      <c r="E23" s="10"/>
      <c r="F23" s="11">
        <f t="shared" si="0"/>
        <v>0</v>
      </c>
      <c r="G23" s="12" t="str">
        <f t="shared" si="1"/>
        <v/>
      </c>
      <c r="H23" s="12" t="str">
        <f t="shared" si="2"/>
        <v/>
      </c>
      <c r="K23">
        <f t="shared" si="3"/>
        <v>0</v>
      </c>
      <c r="L23">
        <f t="shared" si="12"/>
        <v>1</v>
      </c>
      <c r="M23">
        <f t="shared" si="5"/>
        <v>0</v>
      </c>
      <c r="N23">
        <f t="shared" si="6"/>
        <v>0</v>
      </c>
      <c r="O23">
        <f t="shared" si="7"/>
        <v>0</v>
      </c>
      <c r="P23">
        <f t="shared" si="8"/>
        <v>0</v>
      </c>
      <c r="Q23">
        <f t="shared" si="9"/>
        <v>0</v>
      </c>
      <c r="R23">
        <f t="shared" si="10"/>
        <v>0</v>
      </c>
      <c r="W23" s="20">
        <f t="shared" si="11"/>
        <v>100</v>
      </c>
    </row>
    <row r="24" spans="1:23">
      <c r="A24" s="7">
        <v>23</v>
      </c>
      <c r="B24" s="8" t="str">
        <f>IF(设置!C38="","",设置!C38)</f>
        <v/>
      </c>
      <c r="C24" s="8" t="str">
        <f>IF(设置!D38="","",设置!D38)</f>
        <v/>
      </c>
      <c r="D24" s="9" t="str">
        <f>IF(B24="","",末考得分统计表!AR25)</f>
        <v/>
      </c>
      <c r="E24" s="10"/>
      <c r="F24" s="11">
        <f t="shared" si="0"/>
        <v>0</v>
      </c>
      <c r="G24" s="12" t="str">
        <f t="shared" si="1"/>
        <v/>
      </c>
      <c r="H24" s="12" t="str">
        <f t="shared" si="2"/>
        <v/>
      </c>
      <c r="K24">
        <f t="shared" si="3"/>
        <v>0</v>
      </c>
      <c r="L24">
        <f t="shared" si="12"/>
        <v>1</v>
      </c>
      <c r="M24">
        <f t="shared" ref="M3:M66" si="13">IF(AND(D24&gt;=80,D24&lt;90),1,0)</f>
        <v>0</v>
      </c>
      <c r="N24">
        <f t="shared" si="6"/>
        <v>0</v>
      </c>
      <c r="O24">
        <f t="shared" si="7"/>
        <v>0</v>
      </c>
      <c r="P24">
        <f t="shared" si="8"/>
        <v>0</v>
      </c>
      <c r="Q24">
        <f t="shared" si="9"/>
        <v>0</v>
      </c>
      <c r="R24">
        <f t="shared" si="10"/>
        <v>0</v>
      </c>
      <c r="W24" s="20">
        <f t="shared" si="11"/>
        <v>100</v>
      </c>
    </row>
    <row r="25" spans="1:23">
      <c r="A25" s="7">
        <v>24</v>
      </c>
      <c r="B25" s="8" t="str">
        <f>IF(设置!C39="","",设置!C39)</f>
        <v/>
      </c>
      <c r="C25" s="8" t="str">
        <f>IF(设置!D39="","",设置!D39)</f>
        <v/>
      </c>
      <c r="D25" s="9" t="str">
        <f>IF(B25="","",末考得分统计表!AR26)</f>
        <v/>
      </c>
      <c r="E25" s="10"/>
      <c r="F25" s="11">
        <f t="shared" si="0"/>
        <v>0</v>
      </c>
      <c r="G25" s="12" t="str">
        <f t="shared" si="1"/>
        <v/>
      </c>
      <c r="H25" s="12" t="str">
        <f t="shared" si="2"/>
        <v/>
      </c>
      <c r="K25">
        <f t="shared" si="3"/>
        <v>0</v>
      </c>
      <c r="L25">
        <f t="shared" si="12"/>
        <v>1</v>
      </c>
      <c r="M25">
        <f t="shared" si="13"/>
        <v>0</v>
      </c>
      <c r="N25">
        <f t="shared" si="6"/>
        <v>0</v>
      </c>
      <c r="O25">
        <f t="shared" si="7"/>
        <v>0</v>
      </c>
      <c r="P25">
        <f t="shared" si="8"/>
        <v>0</v>
      </c>
      <c r="Q25">
        <f t="shared" si="9"/>
        <v>0</v>
      </c>
      <c r="R25">
        <f t="shared" si="10"/>
        <v>0</v>
      </c>
      <c r="W25" s="20">
        <f t="shared" si="11"/>
        <v>100</v>
      </c>
    </row>
    <row r="26" spans="1:23">
      <c r="A26" s="7">
        <v>25</v>
      </c>
      <c r="B26" s="8" t="str">
        <f>IF(设置!C40="","",设置!C40)</f>
        <v/>
      </c>
      <c r="C26" s="8" t="str">
        <f>IF(设置!D40="","",设置!D40)</f>
        <v/>
      </c>
      <c r="D26" s="9" t="str">
        <f>IF(B26="","",末考得分统计表!AR27)</f>
        <v/>
      </c>
      <c r="E26" s="10"/>
      <c r="F26" s="11">
        <f t="shared" si="0"/>
        <v>0</v>
      </c>
      <c r="G26" s="12" t="str">
        <f t="shared" si="1"/>
        <v/>
      </c>
      <c r="H26" s="12" t="str">
        <f t="shared" si="2"/>
        <v/>
      </c>
      <c r="K26">
        <f t="shared" si="3"/>
        <v>0</v>
      </c>
      <c r="L26">
        <f t="shared" si="12"/>
        <v>1</v>
      </c>
      <c r="M26">
        <f t="shared" si="13"/>
        <v>0</v>
      </c>
      <c r="N26">
        <f t="shared" si="6"/>
        <v>0</v>
      </c>
      <c r="O26">
        <f t="shared" si="7"/>
        <v>0</v>
      </c>
      <c r="P26">
        <f t="shared" si="8"/>
        <v>0</v>
      </c>
      <c r="Q26">
        <f t="shared" si="9"/>
        <v>0</v>
      </c>
      <c r="R26">
        <f t="shared" si="10"/>
        <v>0</v>
      </c>
      <c r="W26" s="20">
        <f t="shared" si="11"/>
        <v>100</v>
      </c>
    </row>
    <row r="27" spans="1:23">
      <c r="A27" s="7">
        <v>26</v>
      </c>
      <c r="B27" s="8" t="str">
        <f>IF(设置!C41="","",设置!C41)</f>
        <v/>
      </c>
      <c r="C27" s="8" t="str">
        <f>IF(设置!D41="","",设置!D41)</f>
        <v/>
      </c>
      <c r="D27" s="9" t="str">
        <f>IF(B27="","",末考得分统计表!AR28)</f>
        <v/>
      </c>
      <c r="E27" s="10"/>
      <c r="F27" s="11">
        <f t="shared" si="0"/>
        <v>0</v>
      </c>
      <c r="G27" s="12" t="str">
        <f t="shared" si="1"/>
        <v/>
      </c>
      <c r="H27" s="12" t="str">
        <f t="shared" si="2"/>
        <v/>
      </c>
      <c r="K27">
        <f t="shared" si="3"/>
        <v>0</v>
      </c>
      <c r="L27">
        <f t="shared" si="12"/>
        <v>1</v>
      </c>
      <c r="M27">
        <f t="shared" si="13"/>
        <v>0</v>
      </c>
      <c r="N27">
        <f t="shared" si="6"/>
        <v>0</v>
      </c>
      <c r="O27">
        <f t="shared" si="7"/>
        <v>0</v>
      </c>
      <c r="P27">
        <f t="shared" si="8"/>
        <v>0</v>
      </c>
      <c r="Q27">
        <f t="shared" si="9"/>
        <v>0</v>
      </c>
      <c r="R27">
        <f t="shared" si="10"/>
        <v>0</v>
      </c>
      <c r="W27" s="20">
        <f t="shared" si="11"/>
        <v>100</v>
      </c>
    </row>
    <row r="28" spans="1:23">
      <c r="A28" s="7">
        <v>27</v>
      </c>
      <c r="B28" s="8" t="str">
        <f>IF(设置!C42="","",设置!C42)</f>
        <v/>
      </c>
      <c r="C28" s="8" t="str">
        <f>IF(设置!D42="","",设置!D42)</f>
        <v/>
      </c>
      <c r="D28" s="9" t="str">
        <f>IF(B28="","",末考得分统计表!AR29)</f>
        <v/>
      </c>
      <c r="E28" s="10"/>
      <c r="F28" s="11">
        <f t="shared" si="0"/>
        <v>0</v>
      </c>
      <c r="G28" s="12" t="str">
        <f t="shared" si="1"/>
        <v/>
      </c>
      <c r="H28" s="12" t="str">
        <f t="shared" si="2"/>
        <v/>
      </c>
      <c r="K28">
        <f t="shared" si="3"/>
        <v>0</v>
      </c>
      <c r="L28">
        <f t="shared" si="12"/>
        <v>1</v>
      </c>
      <c r="M28">
        <f t="shared" si="13"/>
        <v>0</v>
      </c>
      <c r="N28">
        <f t="shared" si="6"/>
        <v>0</v>
      </c>
      <c r="O28">
        <f t="shared" si="7"/>
        <v>0</v>
      </c>
      <c r="P28">
        <f t="shared" si="8"/>
        <v>0</v>
      </c>
      <c r="Q28">
        <f t="shared" si="9"/>
        <v>0</v>
      </c>
      <c r="R28">
        <f t="shared" si="10"/>
        <v>0</v>
      </c>
      <c r="W28" s="20">
        <f t="shared" si="11"/>
        <v>100</v>
      </c>
    </row>
    <row r="29" spans="1:23">
      <c r="A29" s="7">
        <v>28</v>
      </c>
      <c r="B29" s="8" t="str">
        <f>IF(设置!C43="","",设置!C43)</f>
        <v/>
      </c>
      <c r="C29" s="8" t="str">
        <f>IF(设置!D43="","",设置!D43)</f>
        <v/>
      </c>
      <c r="D29" s="9" t="str">
        <f>IF(B29="","",末考得分统计表!AR30)</f>
        <v/>
      </c>
      <c r="E29" s="10"/>
      <c r="F29" s="11">
        <f t="shared" si="0"/>
        <v>0</v>
      </c>
      <c r="G29" s="12" t="str">
        <f t="shared" si="1"/>
        <v/>
      </c>
      <c r="H29" s="12" t="str">
        <f t="shared" si="2"/>
        <v/>
      </c>
      <c r="K29">
        <f t="shared" si="3"/>
        <v>0</v>
      </c>
      <c r="L29">
        <f t="shared" si="12"/>
        <v>1</v>
      </c>
      <c r="M29">
        <f t="shared" si="13"/>
        <v>0</v>
      </c>
      <c r="N29">
        <f t="shared" si="6"/>
        <v>0</v>
      </c>
      <c r="O29">
        <f t="shared" si="7"/>
        <v>0</v>
      </c>
      <c r="P29">
        <f t="shared" si="8"/>
        <v>0</v>
      </c>
      <c r="Q29">
        <f t="shared" si="9"/>
        <v>0</v>
      </c>
      <c r="R29">
        <f t="shared" si="10"/>
        <v>0</v>
      </c>
      <c r="W29" s="20">
        <f t="shared" si="11"/>
        <v>100</v>
      </c>
    </row>
    <row r="30" spans="1:23">
      <c r="A30" s="7">
        <v>29</v>
      </c>
      <c r="B30" s="8" t="str">
        <f>IF(设置!C44="","",设置!C44)</f>
        <v/>
      </c>
      <c r="C30" s="8" t="str">
        <f>IF(设置!D44="","",设置!D44)</f>
        <v/>
      </c>
      <c r="D30" s="9" t="str">
        <f>IF(B30="","",末考得分统计表!AR31)</f>
        <v/>
      </c>
      <c r="E30" s="10"/>
      <c r="F30" s="11">
        <f t="shared" si="0"/>
        <v>0</v>
      </c>
      <c r="G30" s="12" t="str">
        <f t="shared" si="1"/>
        <v/>
      </c>
      <c r="H30" s="12" t="str">
        <f t="shared" si="2"/>
        <v/>
      </c>
      <c r="K30">
        <f t="shared" si="3"/>
        <v>0</v>
      </c>
      <c r="L30">
        <f t="shared" si="12"/>
        <v>1</v>
      </c>
      <c r="M30">
        <f t="shared" si="13"/>
        <v>0</v>
      </c>
      <c r="N30">
        <f t="shared" si="6"/>
        <v>0</v>
      </c>
      <c r="O30">
        <f t="shared" si="7"/>
        <v>0</v>
      </c>
      <c r="P30">
        <f t="shared" si="8"/>
        <v>0</v>
      </c>
      <c r="Q30">
        <f t="shared" si="9"/>
        <v>0</v>
      </c>
      <c r="R30">
        <f t="shared" si="10"/>
        <v>0</v>
      </c>
      <c r="W30" s="20">
        <f t="shared" si="11"/>
        <v>100</v>
      </c>
    </row>
    <row r="31" spans="1:23">
      <c r="A31" s="7">
        <v>30</v>
      </c>
      <c r="B31" s="8" t="str">
        <f>IF(设置!C45="","",设置!C45)</f>
        <v/>
      </c>
      <c r="C31" s="8" t="str">
        <f>IF(设置!D45="","",设置!D45)</f>
        <v/>
      </c>
      <c r="D31" s="9" t="str">
        <f>IF(B31="","",末考得分统计表!AR32)</f>
        <v/>
      </c>
      <c r="E31" s="10"/>
      <c r="F31" s="11">
        <f t="shared" si="0"/>
        <v>0</v>
      </c>
      <c r="G31" s="12" t="str">
        <f t="shared" si="1"/>
        <v/>
      </c>
      <c r="H31" s="12" t="str">
        <f t="shared" si="2"/>
        <v/>
      </c>
      <c r="K31">
        <f t="shared" si="3"/>
        <v>0</v>
      </c>
      <c r="L31">
        <f t="shared" si="12"/>
        <v>1</v>
      </c>
      <c r="M31">
        <f t="shared" si="13"/>
        <v>0</v>
      </c>
      <c r="N31">
        <f t="shared" si="6"/>
        <v>0</v>
      </c>
      <c r="O31">
        <f t="shared" si="7"/>
        <v>0</v>
      </c>
      <c r="P31">
        <f t="shared" si="8"/>
        <v>0</v>
      </c>
      <c r="Q31">
        <f t="shared" si="9"/>
        <v>0</v>
      </c>
      <c r="R31">
        <f t="shared" si="10"/>
        <v>0</v>
      </c>
      <c r="W31" s="20">
        <f t="shared" si="11"/>
        <v>100</v>
      </c>
    </row>
    <row r="32" spans="1:23">
      <c r="A32" s="7">
        <v>31</v>
      </c>
      <c r="B32" s="8" t="str">
        <f>IF(设置!C46="","",设置!C46)</f>
        <v/>
      </c>
      <c r="C32" s="8" t="str">
        <f>IF(设置!D46="","",设置!D46)</f>
        <v/>
      </c>
      <c r="D32" s="9" t="str">
        <f>IF(B32="","",末考得分统计表!AR33)</f>
        <v/>
      </c>
      <c r="E32" s="10"/>
      <c r="F32" s="11">
        <f t="shared" si="0"/>
        <v>0</v>
      </c>
      <c r="G32" s="12" t="str">
        <f t="shared" si="1"/>
        <v/>
      </c>
      <c r="H32" s="12" t="str">
        <f t="shared" si="2"/>
        <v/>
      </c>
      <c r="K32">
        <f t="shared" si="3"/>
        <v>0</v>
      </c>
      <c r="L32">
        <f t="shared" si="12"/>
        <v>1</v>
      </c>
      <c r="M32">
        <f t="shared" si="13"/>
        <v>0</v>
      </c>
      <c r="N32">
        <f t="shared" si="6"/>
        <v>0</v>
      </c>
      <c r="O32">
        <f t="shared" si="7"/>
        <v>0</v>
      </c>
      <c r="P32">
        <f t="shared" si="8"/>
        <v>0</v>
      </c>
      <c r="Q32">
        <f t="shared" si="9"/>
        <v>0</v>
      </c>
      <c r="R32">
        <f t="shared" si="10"/>
        <v>0</v>
      </c>
      <c r="W32" s="20">
        <f t="shared" si="11"/>
        <v>100</v>
      </c>
    </row>
    <row r="33" spans="1:23">
      <c r="A33" s="7">
        <v>32</v>
      </c>
      <c r="B33" s="8" t="str">
        <f>IF(设置!C47="","",设置!C47)</f>
        <v/>
      </c>
      <c r="C33" s="8" t="str">
        <f>IF(设置!D47="","",设置!D47)</f>
        <v/>
      </c>
      <c r="D33" s="9" t="str">
        <f>IF(B33="","",末考得分统计表!AR34)</f>
        <v/>
      </c>
      <c r="E33" s="10"/>
      <c r="F33" s="11">
        <f t="shared" si="0"/>
        <v>0</v>
      </c>
      <c r="G33" s="12" t="str">
        <f t="shared" si="1"/>
        <v/>
      </c>
      <c r="H33" s="12" t="str">
        <f t="shared" si="2"/>
        <v/>
      </c>
      <c r="K33">
        <f t="shared" si="3"/>
        <v>0</v>
      </c>
      <c r="L33">
        <f t="shared" si="12"/>
        <v>1</v>
      </c>
      <c r="M33">
        <f t="shared" si="13"/>
        <v>0</v>
      </c>
      <c r="N33">
        <f t="shared" si="6"/>
        <v>0</v>
      </c>
      <c r="O33">
        <f t="shared" si="7"/>
        <v>0</v>
      </c>
      <c r="P33">
        <f t="shared" si="8"/>
        <v>0</v>
      </c>
      <c r="Q33">
        <f t="shared" si="9"/>
        <v>0</v>
      </c>
      <c r="R33">
        <f t="shared" si="10"/>
        <v>0</v>
      </c>
      <c r="W33" s="20">
        <f t="shared" si="11"/>
        <v>100</v>
      </c>
    </row>
    <row r="34" spans="1:23">
      <c r="A34" s="7">
        <v>33</v>
      </c>
      <c r="B34" s="8" t="str">
        <f>IF(设置!C48="","",设置!C48)</f>
        <v/>
      </c>
      <c r="C34" s="8" t="str">
        <f>IF(设置!D48="","",设置!D48)</f>
        <v/>
      </c>
      <c r="D34" s="9" t="str">
        <f>IF(B34="","",末考得分统计表!AR35)</f>
        <v/>
      </c>
      <c r="E34" s="10"/>
      <c r="F34" s="11">
        <f t="shared" si="0"/>
        <v>0</v>
      </c>
      <c r="G34" s="12" t="str">
        <f t="shared" si="1"/>
        <v/>
      </c>
      <c r="H34" s="12" t="str">
        <f t="shared" si="2"/>
        <v/>
      </c>
      <c r="K34">
        <f t="shared" si="3"/>
        <v>0</v>
      </c>
      <c r="L34">
        <f t="shared" si="12"/>
        <v>1</v>
      </c>
      <c r="M34">
        <f t="shared" si="13"/>
        <v>0</v>
      </c>
      <c r="N34">
        <f t="shared" si="6"/>
        <v>0</v>
      </c>
      <c r="O34">
        <f t="shared" si="7"/>
        <v>0</v>
      </c>
      <c r="P34">
        <f t="shared" si="8"/>
        <v>0</v>
      </c>
      <c r="Q34">
        <f t="shared" si="9"/>
        <v>0</v>
      </c>
      <c r="R34">
        <f t="shared" si="10"/>
        <v>0</v>
      </c>
      <c r="W34" s="20">
        <f t="shared" si="11"/>
        <v>100</v>
      </c>
    </row>
    <row r="35" spans="1:23">
      <c r="A35" s="7">
        <v>34</v>
      </c>
      <c r="B35" s="8" t="str">
        <f>IF(设置!C49="","",设置!C49)</f>
        <v/>
      </c>
      <c r="C35" s="8" t="str">
        <f>IF(设置!D49="","",设置!D49)</f>
        <v/>
      </c>
      <c r="D35" s="9" t="str">
        <f>IF(B35="","",末考得分统计表!AR36)</f>
        <v/>
      </c>
      <c r="E35" s="10"/>
      <c r="F35" s="11">
        <f t="shared" si="0"/>
        <v>0</v>
      </c>
      <c r="G35" s="12" t="str">
        <f t="shared" ref="G35:G66" si="14">IF(D35="","",(D35-$C$76)^2)</f>
        <v/>
      </c>
      <c r="H35" s="12" t="str">
        <f t="shared" ref="H35:H66" si="15">IF(D35="","",1-D35/100)</f>
        <v/>
      </c>
      <c r="K35">
        <f t="shared" si="3"/>
        <v>0</v>
      </c>
      <c r="L35">
        <f t="shared" si="12"/>
        <v>1</v>
      </c>
      <c r="M35">
        <f t="shared" si="13"/>
        <v>0</v>
      </c>
      <c r="N35">
        <f t="shared" si="6"/>
        <v>0</v>
      </c>
      <c r="O35">
        <f t="shared" si="7"/>
        <v>0</v>
      </c>
      <c r="P35">
        <f t="shared" si="8"/>
        <v>0</v>
      </c>
      <c r="Q35">
        <f t="shared" si="9"/>
        <v>0</v>
      </c>
      <c r="R35">
        <f t="shared" si="10"/>
        <v>0</v>
      </c>
      <c r="W35" s="20">
        <f t="shared" si="11"/>
        <v>100</v>
      </c>
    </row>
    <row r="36" spans="1:23">
      <c r="A36" s="7">
        <v>35</v>
      </c>
      <c r="B36" s="8" t="str">
        <f>IF(设置!C50="","",设置!C50)</f>
        <v/>
      </c>
      <c r="C36" s="8" t="str">
        <f>IF(设置!D50="","",设置!D50)</f>
        <v/>
      </c>
      <c r="D36" s="9" t="str">
        <f>IF(B36="","",末考得分统计表!AR37)</f>
        <v/>
      </c>
      <c r="E36" s="10"/>
      <c r="F36" s="11">
        <f t="shared" si="0"/>
        <v>0</v>
      </c>
      <c r="G36" s="12" t="str">
        <f t="shared" si="14"/>
        <v/>
      </c>
      <c r="H36" s="12" t="str">
        <f t="shared" si="15"/>
        <v/>
      </c>
      <c r="K36">
        <f t="shared" si="3"/>
        <v>0</v>
      </c>
      <c r="L36">
        <f t="shared" si="12"/>
        <v>1</v>
      </c>
      <c r="M36">
        <f t="shared" si="13"/>
        <v>0</v>
      </c>
      <c r="N36">
        <f t="shared" si="6"/>
        <v>0</v>
      </c>
      <c r="O36">
        <f t="shared" si="7"/>
        <v>0</v>
      </c>
      <c r="P36">
        <f t="shared" si="8"/>
        <v>0</v>
      </c>
      <c r="Q36">
        <f t="shared" si="9"/>
        <v>0</v>
      </c>
      <c r="R36">
        <f t="shared" si="10"/>
        <v>0</v>
      </c>
      <c r="W36" s="20">
        <f t="shared" si="11"/>
        <v>100</v>
      </c>
    </row>
    <row r="37" spans="1:23">
      <c r="A37" s="7">
        <v>36</v>
      </c>
      <c r="B37" s="8" t="str">
        <f>IF(设置!C51="","",设置!C51)</f>
        <v/>
      </c>
      <c r="C37" s="8" t="str">
        <f>IF(设置!D51="","",设置!D51)</f>
        <v/>
      </c>
      <c r="D37" s="9" t="str">
        <f>IF(B37="","",末考得分统计表!AR38)</f>
        <v/>
      </c>
      <c r="E37" s="10"/>
      <c r="F37" s="11">
        <f t="shared" si="0"/>
        <v>0</v>
      </c>
      <c r="G37" s="12" t="str">
        <f t="shared" si="14"/>
        <v/>
      </c>
      <c r="H37" s="12" t="str">
        <f t="shared" si="15"/>
        <v/>
      </c>
      <c r="K37">
        <f t="shared" si="3"/>
        <v>0</v>
      </c>
      <c r="L37">
        <f t="shared" si="12"/>
        <v>1</v>
      </c>
      <c r="M37">
        <f t="shared" si="13"/>
        <v>0</v>
      </c>
      <c r="N37">
        <f t="shared" si="6"/>
        <v>0</v>
      </c>
      <c r="O37">
        <f t="shared" si="7"/>
        <v>0</v>
      </c>
      <c r="P37">
        <f t="shared" si="8"/>
        <v>0</v>
      </c>
      <c r="Q37">
        <f t="shared" si="9"/>
        <v>0</v>
      </c>
      <c r="R37">
        <f t="shared" si="10"/>
        <v>0</v>
      </c>
      <c r="W37" s="20">
        <f t="shared" si="11"/>
        <v>100</v>
      </c>
    </row>
    <row r="38" spans="1:23">
      <c r="A38" s="7">
        <v>37</v>
      </c>
      <c r="B38" s="8" t="str">
        <f>IF(设置!C52="","",设置!C52)</f>
        <v/>
      </c>
      <c r="C38" s="8" t="str">
        <f>IF(设置!D52="","",设置!D52)</f>
        <v/>
      </c>
      <c r="D38" s="9" t="str">
        <f>IF(B38="","",末考得分统计表!AR39)</f>
        <v/>
      </c>
      <c r="E38" s="10"/>
      <c r="F38" s="11">
        <f t="shared" si="0"/>
        <v>0</v>
      </c>
      <c r="G38" s="12" t="str">
        <f t="shared" si="14"/>
        <v/>
      </c>
      <c r="H38" s="12" t="str">
        <f t="shared" si="15"/>
        <v/>
      </c>
      <c r="K38">
        <f t="shared" si="3"/>
        <v>0</v>
      </c>
      <c r="L38">
        <f t="shared" si="12"/>
        <v>1</v>
      </c>
      <c r="M38">
        <f t="shared" si="13"/>
        <v>0</v>
      </c>
      <c r="N38">
        <f t="shared" si="6"/>
        <v>0</v>
      </c>
      <c r="O38">
        <f t="shared" si="7"/>
        <v>0</v>
      </c>
      <c r="P38">
        <f t="shared" si="8"/>
        <v>0</v>
      </c>
      <c r="Q38">
        <f t="shared" si="9"/>
        <v>0</v>
      </c>
      <c r="R38">
        <f t="shared" si="10"/>
        <v>0</v>
      </c>
      <c r="W38" s="20">
        <f t="shared" si="11"/>
        <v>100</v>
      </c>
    </row>
    <row r="39" spans="1:23">
      <c r="A39" s="7">
        <v>38</v>
      </c>
      <c r="B39" s="8" t="str">
        <f>IF(设置!C53="","",设置!C53)</f>
        <v/>
      </c>
      <c r="C39" s="8" t="str">
        <f>IF(设置!D53="","",设置!D53)</f>
        <v/>
      </c>
      <c r="D39" s="9" t="str">
        <f>IF(B39="","",末考得分统计表!AR40)</f>
        <v/>
      </c>
      <c r="E39" s="10"/>
      <c r="F39" s="11">
        <f t="shared" si="0"/>
        <v>0</v>
      </c>
      <c r="G39" s="12" t="str">
        <f t="shared" si="14"/>
        <v/>
      </c>
      <c r="H39" s="12" t="str">
        <f t="shared" si="15"/>
        <v/>
      </c>
      <c r="K39">
        <f t="shared" si="3"/>
        <v>0</v>
      </c>
      <c r="L39">
        <f t="shared" si="12"/>
        <v>1</v>
      </c>
      <c r="M39">
        <f t="shared" si="13"/>
        <v>0</v>
      </c>
      <c r="N39">
        <f t="shared" si="6"/>
        <v>0</v>
      </c>
      <c r="O39">
        <f t="shared" si="7"/>
        <v>0</v>
      </c>
      <c r="P39">
        <f t="shared" si="8"/>
        <v>0</v>
      </c>
      <c r="Q39">
        <f t="shared" si="9"/>
        <v>0</v>
      </c>
      <c r="R39">
        <f t="shared" si="10"/>
        <v>0</v>
      </c>
      <c r="W39" s="20">
        <f t="shared" si="11"/>
        <v>100</v>
      </c>
    </row>
    <row r="40" spans="1:23">
      <c r="A40" s="7">
        <v>39</v>
      </c>
      <c r="B40" s="8" t="str">
        <f>IF(设置!C54="","",设置!C54)</f>
        <v/>
      </c>
      <c r="C40" s="8" t="str">
        <f>IF(设置!D54="","",设置!D54)</f>
        <v/>
      </c>
      <c r="D40" s="9" t="str">
        <f>IF(B40="","",末考得分统计表!AR41)</f>
        <v/>
      </c>
      <c r="E40" s="10"/>
      <c r="F40" s="11">
        <f t="shared" si="0"/>
        <v>0</v>
      </c>
      <c r="G40" s="12" t="str">
        <f t="shared" si="14"/>
        <v/>
      </c>
      <c r="H40" s="12" t="str">
        <f t="shared" si="15"/>
        <v/>
      </c>
      <c r="K40">
        <f t="shared" si="3"/>
        <v>0</v>
      </c>
      <c r="L40">
        <f t="shared" si="12"/>
        <v>1</v>
      </c>
      <c r="M40">
        <f t="shared" si="13"/>
        <v>0</v>
      </c>
      <c r="N40">
        <f t="shared" si="6"/>
        <v>0</v>
      </c>
      <c r="O40">
        <f t="shared" si="7"/>
        <v>0</v>
      </c>
      <c r="P40">
        <f t="shared" si="8"/>
        <v>0</v>
      </c>
      <c r="Q40">
        <f t="shared" si="9"/>
        <v>0</v>
      </c>
      <c r="R40">
        <f t="shared" si="10"/>
        <v>0</v>
      </c>
      <c r="W40" s="20">
        <f t="shared" si="11"/>
        <v>100</v>
      </c>
    </row>
    <row r="41" spans="1:23">
      <c r="A41" s="7">
        <v>40</v>
      </c>
      <c r="B41" s="8" t="str">
        <f>IF(设置!C55="","",设置!C55)</f>
        <v/>
      </c>
      <c r="C41" s="8" t="str">
        <f>IF(设置!D55="","",设置!D55)</f>
        <v/>
      </c>
      <c r="D41" s="9" t="str">
        <f>IF(B41="","",末考得分统计表!AR42)</f>
        <v/>
      </c>
      <c r="E41" s="10"/>
      <c r="F41" s="11">
        <f t="shared" si="0"/>
        <v>0</v>
      </c>
      <c r="G41" s="12" t="str">
        <f t="shared" si="14"/>
        <v/>
      </c>
      <c r="H41" s="12" t="str">
        <f t="shared" si="15"/>
        <v/>
      </c>
      <c r="K41">
        <f t="shared" si="3"/>
        <v>0</v>
      </c>
      <c r="L41">
        <f t="shared" si="12"/>
        <v>1</v>
      </c>
      <c r="M41">
        <f t="shared" si="13"/>
        <v>0</v>
      </c>
      <c r="N41">
        <f t="shared" si="6"/>
        <v>0</v>
      </c>
      <c r="O41">
        <f t="shared" si="7"/>
        <v>0</v>
      </c>
      <c r="P41">
        <f t="shared" si="8"/>
        <v>0</v>
      </c>
      <c r="Q41">
        <f t="shared" si="9"/>
        <v>0</v>
      </c>
      <c r="R41">
        <f t="shared" si="10"/>
        <v>0</v>
      </c>
      <c r="W41" s="20">
        <f t="shared" si="11"/>
        <v>100</v>
      </c>
    </row>
    <row r="42" spans="1:23">
      <c r="A42" s="7">
        <v>41</v>
      </c>
      <c r="B42" s="8" t="str">
        <f>IF(设置!C56="","",设置!C56)</f>
        <v/>
      </c>
      <c r="C42" s="8" t="str">
        <f>IF(设置!D56="","",设置!D56)</f>
        <v/>
      </c>
      <c r="D42" s="9" t="str">
        <f>IF(B42="","",末考得分统计表!AR43)</f>
        <v/>
      </c>
      <c r="E42" s="10"/>
      <c r="F42" s="11">
        <f t="shared" si="0"/>
        <v>0</v>
      </c>
      <c r="G42" s="12" t="str">
        <f t="shared" si="14"/>
        <v/>
      </c>
      <c r="H42" s="12" t="str">
        <f t="shared" si="15"/>
        <v/>
      </c>
      <c r="K42">
        <f t="shared" si="3"/>
        <v>0</v>
      </c>
      <c r="L42">
        <f t="shared" si="12"/>
        <v>1</v>
      </c>
      <c r="M42">
        <f t="shared" si="13"/>
        <v>0</v>
      </c>
      <c r="N42">
        <f t="shared" si="6"/>
        <v>0</v>
      </c>
      <c r="O42">
        <f t="shared" si="7"/>
        <v>0</v>
      </c>
      <c r="P42">
        <f t="shared" si="8"/>
        <v>0</v>
      </c>
      <c r="Q42">
        <f t="shared" si="9"/>
        <v>0</v>
      </c>
      <c r="R42">
        <f t="shared" si="10"/>
        <v>0</v>
      </c>
      <c r="W42" s="20">
        <f t="shared" si="11"/>
        <v>100</v>
      </c>
    </row>
    <row r="43" spans="1:23">
      <c r="A43" s="7">
        <v>42</v>
      </c>
      <c r="B43" s="8" t="str">
        <f>IF(设置!C57="","",设置!C57)</f>
        <v/>
      </c>
      <c r="C43" s="8" t="str">
        <f>IF(设置!D57="","",设置!D57)</f>
        <v/>
      </c>
      <c r="D43" s="9" t="str">
        <f>IF(B43="","",末考得分统计表!AR44)</f>
        <v/>
      </c>
      <c r="E43" s="10"/>
      <c r="F43" s="11">
        <f t="shared" si="0"/>
        <v>0</v>
      </c>
      <c r="G43" s="12" t="str">
        <f t="shared" si="14"/>
        <v/>
      </c>
      <c r="H43" s="12" t="str">
        <f t="shared" si="15"/>
        <v/>
      </c>
      <c r="K43">
        <f t="shared" si="3"/>
        <v>0</v>
      </c>
      <c r="L43">
        <f t="shared" si="12"/>
        <v>1</v>
      </c>
      <c r="M43">
        <f t="shared" si="13"/>
        <v>0</v>
      </c>
      <c r="N43">
        <f t="shared" si="6"/>
        <v>0</v>
      </c>
      <c r="O43">
        <f t="shared" si="7"/>
        <v>0</v>
      </c>
      <c r="P43">
        <f t="shared" si="8"/>
        <v>0</v>
      </c>
      <c r="Q43">
        <f t="shared" si="9"/>
        <v>0</v>
      </c>
      <c r="R43">
        <f t="shared" si="10"/>
        <v>0</v>
      </c>
      <c r="W43" s="20">
        <f t="shared" si="11"/>
        <v>100</v>
      </c>
    </row>
    <row r="44" spans="1:23">
      <c r="A44" s="7">
        <v>43</v>
      </c>
      <c r="B44" s="8" t="str">
        <f>IF(设置!C58="","",设置!C58)</f>
        <v/>
      </c>
      <c r="C44" s="8" t="str">
        <f>IF(设置!D58="","",设置!D58)</f>
        <v/>
      </c>
      <c r="D44" s="9" t="str">
        <f>IF(B44="","",末考得分统计表!AR45)</f>
        <v/>
      </c>
      <c r="E44" s="10"/>
      <c r="F44" s="11">
        <f t="shared" si="0"/>
        <v>0</v>
      </c>
      <c r="G44" s="12" t="str">
        <f t="shared" si="14"/>
        <v/>
      </c>
      <c r="H44" s="12" t="str">
        <f t="shared" si="15"/>
        <v/>
      </c>
      <c r="K44">
        <f t="shared" si="3"/>
        <v>0</v>
      </c>
      <c r="L44">
        <f t="shared" si="12"/>
        <v>1</v>
      </c>
      <c r="M44">
        <f t="shared" si="13"/>
        <v>0</v>
      </c>
      <c r="N44">
        <f t="shared" si="6"/>
        <v>0</v>
      </c>
      <c r="O44">
        <f t="shared" si="7"/>
        <v>0</v>
      </c>
      <c r="P44">
        <f t="shared" si="8"/>
        <v>0</v>
      </c>
      <c r="Q44">
        <f t="shared" si="9"/>
        <v>0</v>
      </c>
      <c r="R44">
        <f t="shared" si="10"/>
        <v>0</v>
      </c>
      <c r="W44" s="20">
        <f t="shared" si="11"/>
        <v>100</v>
      </c>
    </row>
    <row r="45" spans="1:23">
      <c r="A45" s="7">
        <v>44</v>
      </c>
      <c r="B45" s="8" t="str">
        <f>IF(设置!C59="","",设置!C59)</f>
        <v/>
      </c>
      <c r="C45" s="8" t="str">
        <f>IF(设置!D59="","",设置!D59)</f>
        <v/>
      </c>
      <c r="D45" s="9" t="str">
        <f>IF(B45="","",末考得分统计表!AR46)</f>
        <v/>
      </c>
      <c r="E45" s="10"/>
      <c r="F45" s="11">
        <f t="shared" si="0"/>
        <v>0</v>
      </c>
      <c r="G45" s="12" t="str">
        <f t="shared" si="14"/>
        <v/>
      </c>
      <c r="H45" s="12" t="str">
        <f t="shared" si="15"/>
        <v/>
      </c>
      <c r="K45">
        <f t="shared" si="3"/>
        <v>0</v>
      </c>
      <c r="L45">
        <f t="shared" si="12"/>
        <v>1</v>
      </c>
      <c r="M45">
        <f t="shared" si="13"/>
        <v>0</v>
      </c>
      <c r="N45">
        <f t="shared" si="6"/>
        <v>0</v>
      </c>
      <c r="O45">
        <f t="shared" si="7"/>
        <v>0</v>
      </c>
      <c r="P45">
        <f t="shared" si="8"/>
        <v>0</v>
      </c>
      <c r="Q45">
        <f t="shared" si="9"/>
        <v>0</v>
      </c>
      <c r="R45">
        <f t="shared" si="10"/>
        <v>0</v>
      </c>
      <c r="W45" s="20">
        <f t="shared" si="11"/>
        <v>100</v>
      </c>
    </row>
    <row r="46" spans="1:23">
      <c r="A46" s="7">
        <v>45</v>
      </c>
      <c r="B46" s="8" t="str">
        <f>IF(设置!C60="","",设置!C60)</f>
        <v/>
      </c>
      <c r="C46" s="8" t="str">
        <f>IF(设置!D60="","",设置!D60)</f>
        <v/>
      </c>
      <c r="D46" s="9" t="str">
        <f>IF(B46="","",末考得分统计表!AR47)</f>
        <v/>
      </c>
      <c r="E46" s="10"/>
      <c r="F46" s="11">
        <f t="shared" si="0"/>
        <v>0</v>
      </c>
      <c r="G46" s="12" t="str">
        <f t="shared" si="14"/>
        <v/>
      </c>
      <c r="H46" s="12" t="str">
        <f t="shared" si="15"/>
        <v/>
      </c>
      <c r="K46">
        <f t="shared" si="3"/>
        <v>0</v>
      </c>
      <c r="L46">
        <f t="shared" si="12"/>
        <v>1</v>
      </c>
      <c r="M46">
        <f t="shared" si="13"/>
        <v>0</v>
      </c>
      <c r="N46">
        <f t="shared" si="6"/>
        <v>0</v>
      </c>
      <c r="O46">
        <f t="shared" si="7"/>
        <v>0</v>
      </c>
      <c r="P46">
        <f t="shared" si="8"/>
        <v>0</v>
      </c>
      <c r="Q46">
        <f t="shared" si="9"/>
        <v>0</v>
      </c>
      <c r="R46">
        <f t="shared" si="10"/>
        <v>0</v>
      </c>
      <c r="W46" s="20">
        <f t="shared" si="11"/>
        <v>100</v>
      </c>
    </row>
    <row r="47" spans="1:23">
      <c r="A47" s="7">
        <v>46</v>
      </c>
      <c r="B47" s="8" t="str">
        <f>IF(设置!C61="","",设置!C61)</f>
        <v/>
      </c>
      <c r="C47" s="8" t="str">
        <f>IF(设置!D61="","",设置!D61)</f>
        <v/>
      </c>
      <c r="D47" s="9" t="str">
        <f>IF(B47="","",末考得分统计表!AR48)</f>
        <v/>
      </c>
      <c r="E47" s="10"/>
      <c r="F47" s="11">
        <f t="shared" si="0"/>
        <v>0</v>
      </c>
      <c r="G47" s="12" t="str">
        <f t="shared" si="14"/>
        <v/>
      </c>
      <c r="H47" s="12" t="str">
        <f t="shared" si="15"/>
        <v/>
      </c>
      <c r="K47">
        <f t="shared" si="3"/>
        <v>0</v>
      </c>
      <c r="L47">
        <f t="shared" si="12"/>
        <v>1</v>
      </c>
      <c r="M47">
        <f t="shared" si="13"/>
        <v>0</v>
      </c>
      <c r="N47">
        <f t="shared" si="6"/>
        <v>0</v>
      </c>
      <c r="O47">
        <f t="shared" si="7"/>
        <v>0</v>
      </c>
      <c r="P47">
        <f t="shared" si="8"/>
        <v>0</v>
      </c>
      <c r="Q47">
        <f t="shared" si="9"/>
        <v>0</v>
      </c>
      <c r="R47">
        <f t="shared" si="10"/>
        <v>0</v>
      </c>
      <c r="W47" s="20">
        <f t="shared" si="11"/>
        <v>100</v>
      </c>
    </row>
    <row r="48" spans="1:23">
      <c r="A48" s="7">
        <v>47</v>
      </c>
      <c r="B48" s="8" t="str">
        <f>IF(设置!C62="","",设置!C62)</f>
        <v/>
      </c>
      <c r="C48" s="8" t="str">
        <f>IF(设置!D62="","",设置!D62)</f>
        <v/>
      </c>
      <c r="D48" s="9" t="str">
        <f>IF(B48="","",末考得分统计表!AR49)</f>
        <v/>
      </c>
      <c r="E48" s="10"/>
      <c r="F48" s="11">
        <f t="shared" si="0"/>
        <v>0</v>
      </c>
      <c r="G48" s="12" t="str">
        <f t="shared" si="14"/>
        <v/>
      </c>
      <c r="H48" s="12" t="str">
        <f t="shared" si="15"/>
        <v/>
      </c>
      <c r="K48">
        <f t="shared" si="3"/>
        <v>0</v>
      </c>
      <c r="L48">
        <f t="shared" si="12"/>
        <v>1</v>
      </c>
      <c r="M48">
        <f t="shared" si="13"/>
        <v>0</v>
      </c>
      <c r="N48">
        <f t="shared" si="6"/>
        <v>0</v>
      </c>
      <c r="O48">
        <f t="shared" si="7"/>
        <v>0</v>
      </c>
      <c r="P48">
        <f t="shared" si="8"/>
        <v>0</v>
      </c>
      <c r="Q48">
        <f t="shared" si="9"/>
        <v>0</v>
      </c>
      <c r="R48">
        <f t="shared" si="10"/>
        <v>0</v>
      </c>
      <c r="W48" s="20">
        <f t="shared" si="11"/>
        <v>100</v>
      </c>
    </row>
    <row r="49" spans="1:23">
      <c r="A49" s="7">
        <v>48</v>
      </c>
      <c r="B49" s="8" t="str">
        <f>IF(设置!C63="","",设置!C63)</f>
        <v/>
      </c>
      <c r="C49" s="8" t="str">
        <f>IF(设置!D63="","",设置!D63)</f>
        <v/>
      </c>
      <c r="D49" s="9" t="str">
        <f>IF(B49="","",末考得分统计表!AR50)</f>
        <v/>
      </c>
      <c r="E49" s="10"/>
      <c r="F49" s="11">
        <f t="shared" si="0"/>
        <v>0</v>
      </c>
      <c r="G49" s="12" t="str">
        <f t="shared" si="14"/>
        <v/>
      </c>
      <c r="H49" s="12" t="str">
        <f t="shared" si="15"/>
        <v/>
      </c>
      <c r="K49">
        <f t="shared" si="3"/>
        <v>0</v>
      </c>
      <c r="L49">
        <f t="shared" si="12"/>
        <v>1</v>
      </c>
      <c r="M49">
        <f t="shared" si="13"/>
        <v>0</v>
      </c>
      <c r="N49">
        <f t="shared" si="6"/>
        <v>0</v>
      </c>
      <c r="O49">
        <f t="shared" si="7"/>
        <v>0</v>
      </c>
      <c r="P49">
        <f t="shared" si="8"/>
        <v>0</v>
      </c>
      <c r="Q49">
        <f t="shared" si="9"/>
        <v>0</v>
      </c>
      <c r="R49">
        <f t="shared" si="10"/>
        <v>0</v>
      </c>
      <c r="W49" s="20">
        <f t="shared" si="11"/>
        <v>100</v>
      </c>
    </row>
    <row r="50" spans="1:23">
      <c r="A50" s="7">
        <v>49</v>
      </c>
      <c r="B50" s="8" t="str">
        <f>IF(设置!C64="","",设置!C64)</f>
        <v/>
      </c>
      <c r="C50" s="8" t="str">
        <f>IF(设置!D64="","",设置!D64)</f>
        <v/>
      </c>
      <c r="D50" s="9" t="str">
        <f>IF(B50="","",末考得分统计表!AR51)</f>
        <v/>
      </c>
      <c r="E50" s="10"/>
      <c r="F50" s="11">
        <f t="shared" si="0"/>
        <v>0</v>
      </c>
      <c r="G50" s="12" t="str">
        <f t="shared" si="14"/>
        <v/>
      </c>
      <c r="H50" s="12" t="str">
        <f t="shared" si="15"/>
        <v/>
      </c>
      <c r="K50">
        <f t="shared" si="3"/>
        <v>0</v>
      </c>
      <c r="L50">
        <f t="shared" si="12"/>
        <v>1</v>
      </c>
      <c r="M50">
        <f t="shared" si="13"/>
        <v>0</v>
      </c>
      <c r="N50">
        <f t="shared" si="6"/>
        <v>0</v>
      </c>
      <c r="O50">
        <f t="shared" si="7"/>
        <v>0</v>
      </c>
      <c r="P50">
        <f t="shared" si="8"/>
        <v>0</v>
      </c>
      <c r="Q50">
        <f t="shared" si="9"/>
        <v>0</v>
      </c>
      <c r="R50">
        <f t="shared" si="10"/>
        <v>0</v>
      </c>
      <c r="W50" s="20">
        <f t="shared" si="11"/>
        <v>100</v>
      </c>
    </row>
    <row r="51" spans="1:23">
      <c r="A51" s="7">
        <v>50</v>
      </c>
      <c r="B51" s="8" t="str">
        <f>IF(设置!C65="","",设置!C65)</f>
        <v/>
      </c>
      <c r="C51" s="8" t="str">
        <f>IF(设置!D65="","",设置!D65)</f>
        <v/>
      </c>
      <c r="D51" s="9" t="str">
        <f>IF(B51="","",末考得分统计表!AR52)</f>
        <v/>
      </c>
      <c r="E51" s="10"/>
      <c r="F51" s="11">
        <f t="shared" si="0"/>
        <v>0</v>
      </c>
      <c r="G51" s="12" t="str">
        <f t="shared" si="14"/>
        <v/>
      </c>
      <c r="H51" s="12" t="str">
        <f t="shared" si="15"/>
        <v/>
      </c>
      <c r="K51">
        <f t="shared" si="3"/>
        <v>0</v>
      </c>
      <c r="L51">
        <f t="shared" si="12"/>
        <v>1</v>
      </c>
      <c r="M51">
        <f t="shared" si="13"/>
        <v>0</v>
      </c>
      <c r="N51">
        <f t="shared" si="6"/>
        <v>0</v>
      </c>
      <c r="O51">
        <f t="shared" si="7"/>
        <v>0</v>
      </c>
      <c r="P51">
        <f t="shared" si="8"/>
        <v>0</v>
      </c>
      <c r="Q51">
        <f t="shared" si="9"/>
        <v>0</v>
      </c>
      <c r="R51">
        <f t="shared" si="10"/>
        <v>0</v>
      </c>
      <c r="W51" s="20">
        <f t="shared" si="11"/>
        <v>100</v>
      </c>
    </row>
    <row r="52" spans="1:23">
      <c r="A52" s="7">
        <v>51</v>
      </c>
      <c r="B52" s="8" t="str">
        <f>IF(设置!C66="","",设置!C66)</f>
        <v/>
      </c>
      <c r="C52" s="8" t="str">
        <f>IF(设置!D66="","",设置!D66)</f>
        <v/>
      </c>
      <c r="D52" s="9" t="str">
        <f>IF(B52="","",末考得分统计表!AR53)</f>
        <v/>
      </c>
      <c r="E52" s="10"/>
      <c r="F52" s="11">
        <f t="shared" si="0"/>
        <v>0</v>
      </c>
      <c r="G52" s="12" t="str">
        <f t="shared" si="14"/>
        <v/>
      </c>
      <c r="H52" s="12" t="str">
        <f t="shared" si="15"/>
        <v/>
      </c>
      <c r="K52">
        <f t="shared" si="3"/>
        <v>0</v>
      </c>
      <c r="L52">
        <f t="shared" si="12"/>
        <v>1</v>
      </c>
      <c r="M52">
        <f t="shared" si="13"/>
        <v>0</v>
      </c>
      <c r="N52">
        <f t="shared" si="6"/>
        <v>0</v>
      </c>
      <c r="O52">
        <f t="shared" si="7"/>
        <v>0</v>
      </c>
      <c r="P52">
        <f t="shared" si="8"/>
        <v>0</v>
      </c>
      <c r="Q52">
        <f t="shared" si="9"/>
        <v>0</v>
      </c>
      <c r="R52">
        <f t="shared" si="10"/>
        <v>0</v>
      </c>
      <c r="W52" s="20">
        <f t="shared" si="11"/>
        <v>100</v>
      </c>
    </row>
    <row r="53" spans="1:23">
      <c r="A53" s="7">
        <v>52</v>
      </c>
      <c r="B53" s="8" t="str">
        <f>IF(设置!C67="","",设置!C67)</f>
        <v/>
      </c>
      <c r="C53" s="8" t="str">
        <f>IF(设置!D67="","",设置!D67)</f>
        <v/>
      </c>
      <c r="D53" s="9" t="str">
        <f>IF(B53="","",末考得分统计表!AR54)</f>
        <v/>
      </c>
      <c r="E53" s="10"/>
      <c r="F53" s="11">
        <f t="shared" si="0"/>
        <v>0</v>
      </c>
      <c r="G53" s="12" t="str">
        <f t="shared" si="14"/>
        <v/>
      </c>
      <c r="H53" s="12" t="str">
        <f t="shared" si="15"/>
        <v/>
      </c>
      <c r="K53">
        <f t="shared" si="3"/>
        <v>0</v>
      </c>
      <c r="L53">
        <f t="shared" si="12"/>
        <v>1</v>
      </c>
      <c r="M53">
        <f t="shared" si="13"/>
        <v>0</v>
      </c>
      <c r="N53">
        <f t="shared" si="6"/>
        <v>0</v>
      </c>
      <c r="O53">
        <f t="shared" si="7"/>
        <v>0</v>
      </c>
      <c r="P53">
        <f t="shared" si="8"/>
        <v>0</v>
      </c>
      <c r="Q53">
        <f t="shared" si="9"/>
        <v>0</v>
      </c>
      <c r="R53">
        <f t="shared" si="10"/>
        <v>0</v>
      </c>
      <c r="W53" s="20">
        <f t="shared" si="11"/>
        <v>100</v>
      </c>
    </row>
    <row r="54" spans="1:23">
      <c r="A54" s="7">
        <v>53</v>
      </c>
      <c r="B54" s="8" t="str">
        <f>IF(设置!C68="","",设置!C68)</f>
        <v/>
      </c>
      <c r="C54" s="8" t="str">
        <f>IF(设置!D68="","",设置!D68)</f>
        <v/>
      </c>
      <c r="D54" s="9" t="str">
        <f>IF(B54="","",末考得分统计表!AR55)</f>
        <v/>
      </c>
      <c r="E54" s="10"/>
      <c r="F54" s="11">
        <f t="shared" si="0"/>
        <v>0</v>
      </c>
      <c r="G54" s="12" t="str">
        <f t="shared" si="14"/>
        <v/>
      </c>
      <c r="H54" s="12" t="str">
        <f t="shared" si="15"/>
        <v/>
      </c>
      <c r="K54">
        <f t="shared" si="3"/>
        <v>0</v>
      </c>
      <c r="L54">
        <f t="shared" si="12"/>
        <v>1</v>
      </c>
      <c r="M54">
        <f t="shared" si="13"/>
        <v>0</v>
      </c>
      <c r="N54">
        <f t="shared" si="6"/>
        <v>0</v>
      </c>
      <c r="O54">
        <f t="shared" si="7"/>
        <v>0</v>
      </c>
      <c r="P54">
        <f t="shared" si="8"/>
        <v>0</v>
      </c>
      <c r="Q54">
        <f t="shared" si="9"/>
        <v>0</v>
      </c>
      <c r="R54">
        <f t="shared" si="10"/>
        <v>0</v>
      </c>
      <c r="W54" s="20">
        <f t="shared" si="11"/>
        <v>100</v>
      </c>
    </row>
    <row r="55" spans="1:23">
      <c r="A55" s="7">
        <v>54</v>
      </c>
      <c r="B55" s="8" t="str">
        <f>IF(设置!C69="","",设置!C69)</f>
        <v/>
      </c>
      <c r="C55" s="8" t="str">
        <f>IF(设置!D69="","",设置!D69)</f>
        <v/>
      </c>
      <c r="D55" s="9" t="str">
        <f>IF(B55="","",末考得分统计表!AR56)</f>
        <v/>
      </c>
      <c r="E55" s="10"/>
      <c r="F55" s="11">
        <f t="shared" si="0"/>
        <v>0</v>
      </c>
      <c r="G55" s="12" t="str">
        <f t="shared" si="14"/>
        <v/>
      </c>
      <c r="H55" s="12" t="str">
        <f t="shared" si="15"/>
        <v/>
      </c>
      <c r="K55">
        <f t="shared" si="3"/>
        <v>0</v>
      </c>
      <c r="L55">
        <f t="shared" si="12"/>
        <v>1</v>
      </c>
      <c r="M55">
        <f t="shared" si="13"/>
        <v>0</v>
      </c>
      <c r="N55">
        <f t="shared" si="6"/>
        <v>0</v>
      </c>
      <c r="O55">
        <f t="shared" si="7"/>
        <v>0</v>
      </c>
      <c r="P55">
        <f t="shared" si="8"/>
        <v>0</v>
      </c>
      <c r="Q55">
        <f t="shared" si="9"/>
        <v>0</v>
      </c>
      <c r="R55">
        <f t="shared" si="10"/>
        <v>0</v>
      </c>
      <c r="W55" s="20">
        <f t="shared" si="11"/>
        <v>100</v>
      </c>
    </row>
    <row r="56" spans="1:23">
      <c r="A56" s="7">
        <v>55</v>
      </c>
      <c r="B56" s="8" t="str">
        <f>IF(设置!C70="","",设置!C70)</f>
        <v/>
      </c>
      <c r="C56" s="8" t="str">
        <f>IF(设置!D70="","",设置!D70)</f>
        <v/>
      </c>
      <c r="D56" s="9" t="str">
        <f>IF(B56="","",末考得分统计表!AR57)</f>
        <v/>
      </c>
      <c r="E56" s="10"/>
      <c r="F56" s="11">
        <f t="shared" si="0"/>
        <v>0</v>
      </c>
      <c r="G56" s="12" t="str">
        <f t="shared" si="14"/>
        <v/>
      </c>
      <c r="H56" s="12" t="str">
        <f t="shared" si="15"/>
        <v/>
      </c>
      <c r="K56">
        <f t="shared" si="3"/>
        <v>0</v>
      </c>
      <c r="L56">
        <f t="shared" si="12"/>
        <v>1</v>
      </c>
      <c r="M56">
        <f t="shared" si="13"/>
        <v>0</v>
      </c>
      <c r="N56">
        <f t="shared" si="6"/>
        <v>0</v>
      </c>
      <c r="O56">
        <f t="shared" si="7"/>
        <v>0</v>
      </c>
      <c r="P56">
        <f t="shared" si="8"/>
        <v>0</v>
      </c>
      <c r="Q56">
        <f t="shared" si="9"/>
        <v>0</v>
      </c>
      <c r="R56">
        <f t="shared" si="10"/>
        <v>0</v>
      </c>
      <c r="W56" s="20">
        <f t="shared" si="11"/>
        <v>100</v>
      </c>
    </row>
    <row r="57" spans="1:23">
      <c r="A57" s="7">
        <v>56</v>
      </c>
      <c r="B57" s="8" t="str">
        <f>IF(设置!C71="","",设置!C71)</f>
        <v/>
      </c>
      <c r="C57" s="8" t="str">
        <f>IF(设置!D71="","",设置!D71)</f>
        <v/>
      </c>
      <c r="D57" s="9" t="str">
        <f>IF(B57="","",末考得分统计表!AR58)</f>
        <v/>
      </c>
      <c r="E57" s="10"/>
      <c r="F57" s="11">
        <f t="shared" si="0"/>
        <v>0</v>
      </c>
      <c r="G57" s="12" t="str">
        <f t="shared" si="14"/>
        <v/>
      </c>
      <c r="H57" s="12" t="str">
        <f t="shared" si="15"/>
        <v/>
      </c>
      <c r="K57">
        <f t="shared" si="3"/>
        <v>0</v>
      </c>
      <c r="L57">
        <f t="shared" si="12"/>
        <v>1</v>
      </c>
      <c r="M57">
        <f t="shared" si="13"/>
        <v>0</v>
      </c>
      <c r="N57">
        <f t="shared" si="6"/>
        <v>0</v>
      </c>
      <c r="O57">
        <f t="shared" si="7"/>
        <v>0</v>
      </c>
      <c r="P57">
        <f t="shared" si="8"/>
        <v>0</v>
      </c>
      <c r="Q57">
        <f t="shared" si="9"/>
        <v>0</v>
      </c>
      <c r="R57">
        <f t="shared" si="10"/>
        <v>0</v>
      </c>
      <c r="W57" s="20">
        <f t="shared" si="11"/>
        <v>100</v>
      </c>
    </row>
    <row r="58" spans="1:23">
      <c r="A58" s="7">
        <v>57</v>
      </c>
      <c r="B58" s="8" t="str">
        <f>IF(设置!C72="","",设置!C72)</f>
        <v/>
      </c>
      <c r="C58" s="8" t="str">
        <f>IF(设置!D72="","",设置!D72)</f>
        <v/>
      </c>
      <c r="D58" s="9" t="str">
        <f>IF(B58="","",末考得分统计表!AR59)</f>
        <v/>
      </c>
      <c r="E58" s="10"/>
      <c r="F58" s="11">
        <f t="shared" si="0"/>
        <v>0</v>
      </c>
      <c r="G58" s="12" t="str">
        <f t="shared" si="14"/>
        <v/>
      </c>
      <c r="H58" s="12" t="str">
        <f t="shared" si="15"/>
        <v/>
      </c>
      <c r="K58">
        <f t="shared" si="3"/>
        <v>0</v>
      </c>
      <c r="L58">
        <f t="shared" si="12"/>
        <v>1</v>
      </c>
      <c r="M58">
        <f t="shared" si="13"/>
        <v>0</v>
      </c>
      <c r="N58">
        <f t="shared" si="6"/>
        <v>0</v>
      </c>
      <c r="O58">
        <f t="shared" si="7"/>
        <v>0</v>
      </c>
      <c r="P58">
        <f t="shared" si="8"/>
        <v>0</v>
      </c>
      <c r="Q58">
        <f t="shared" si="9"/>
        <v>0</v>
      </c>
      <c r="R58">
        <f t="shared" si="10"/>
        <v>0</v>
      </c>
      <c r="W58" s="20">
        <f t="shared" si="11"/>
        <v>100</v>
      </c>
    </row>
    <row r="59" spans="1:23">
      <c r="A59" s="7">
        <v>58</v>
      </c>
      <c r="B59" s="8" t="str">
        <f>IF(设置!C73="","",设置!C73)</f>
        <v/>
      </c>
      <c r="C59" s="8" t="str">
        <f>IF(设置!D73="","",设置!D73)</f>
        <v/>
      </c>
      <c r="D59" s="9" t="str">
        <f>IF(B59="","",末考得分统计表!AR60)</f>
        <v/>
      </c>
      <c r="E59" s="10"/>
      <c r="F59" s="11">
        <f t="shared" si="0"/>
        <v>0</v>
      </c>
      <c r="G59" s="12" t="str">
        <f t="shared" si="14"/>
        <v/>
      </c>
      <c r="H59" s="12" t="str">
        <f t="shared" si="15"/>
        <v/>
      </c>
      <c r="K59">
        <f t="shared" si="3"/>
        <v>0</v>
      </c>
      <c r="L59">
        <f t="shared" si="12"/>
        <v>1</v>
      </c>
      <c r="M59">
        <f t="shared" si="13"/>
        <v>0</v>
      </c>
      <c r="N59">
        <f t="shared" si="6"/>
        <v>0</v>
      </c>
      <c r="O59">
        <f t="shared" si="7"/>
        <v>0</v>
      </c>
      <c r="P59">
        <f t="shared" si="8"/>
        <v>0</v>
      </c>
      <c r="Q59">
        <f t="shared" si="9"/>
        <v>0</v>
      </c>
      <c r="R59">
        <f t="shared" si="10"/>
        <v>0</v>
      </c>
      <c r="W59" s="20">
        <f t="shared" si="11"/>
        <v>100</v>
      </c>
    </row>
    <row r="60" spans="1:23">
      <c r="A60" s="7">
        <v>59</v>
      </c>
      <c r="B60" s="8" t="str">
        <f>IF(设置!C74="","",设置!C74)</f>
        <v/>
      </c>
      <c r="C60" s="8" t="str">
        <f>IF(设置!D74="","",设置!D74)</f>
        <v/>
      </c>
      <c r="D60" s="9" t="str">
        <f>IF(B60="","",末考得分统计表!AR61)</f>
        <v/>
      </c>
      <c r="E60" s="10"/>
      <c r="F60" s="11">
        <f t="shared" si="0"/>
        <v>0</v>
      </c>
      <c r="G60" s="12" t="str">
        <f t="shared" si="14"/>
        <v/>
      </c>
      <c r="H60" s="12" t="str">
        <f t="shared" si="15"/>
        <v/>
      </c>
      <c r="K60">
        <f t="shared" si="3"/>
        <v>0</v>
      </c>
      <c r="L60">
        <f t="shared" si="12"/>
        <v>1</v>
      </c>
      <c r="M60">
        <f t="shared" si="13"/>
        <v>0</v>
      </c>
      <c r="N60">
        <f t="shared" si="6"/>
        <v>0</v>
      </c>
      <c r="O60">
        <f t="shared" si="7"/>
        <v>0</v>
      </c>
      <c r="P60">
        <f t="shared" si="8"/>
        <v>0</v>
      </c>
      <c r="Q60">
        <f t="shared" si="9"/>
        <v>0</v>
      </c>
      <c r="R60">
        <f t="shared" si="10"/>
        <v>0</v>
      </c>
      <c r="W60" s="20">
        <f t="shared" si="11"/>
        <v>100</v>
      </c>
    </row>
    <row r="61" spans="1:23">
      <c r="A61" s="7">
        <v>60</v>
      </c>
      <c r="B61" s="8" t="str">
        <f>IF(设置!C75="","",设置!C75)</f>
        <v/>
      </c>
      <c r="C61" s="8" t="str">
        <f>IF(设置!D75="","",设置!D75)</f>
        <v/>
      </c>
      <c r="D61" s="9" t="str">
        <f>IF(B61="","",末考得分统计表!AR62)</f>
        <v/>
      </c>
      <c r="E61" s="10"/>
      <c r="F61" s="11">
        <f t="shared" si="0"/>
        <v>0</v>
      </c>
      <c r="G61" s="12" t="str">
        <f t="shared" si="14"/>
        <v/>
      </c>
      <c r="H61" s="12" t="str">
        <f t="shared" si="15"/>
        <v/>
      </c>
      <c r="K61">
        <f t="shared" si="3"/>
        <v>0</v>
      </c>
      <c r="L61">
        <f t="shared" si="12"/>
        <v>1</v>
      </c>
      <c r="M61">
        <f t="shared" si="13"/>
        <v>0</v>
      </c>
      <c r="N61">
        <f t="shared" si="6"/>
        <v>0</v>
      </c>
      <c r="O61">
        <f t="shared" si="7"/>
        <v>0</v>
      </c>
      <c r="P61">
        <f t="shared" si="8"/>
        <v>0</v>
      </c>
      <c r="Q61">
        <f t="shared" si="9"/>
        <v>0</v>
      </c>
      <c r="R61">
        <f t="shared" si="10"/>
        <v>0</v>
      </c>
      <c r="W61" s="20">
        <f t="shared" si="11"/>
        <v>100</v>
      </c>
    </row>
    <row r="62" spans="4:11">
      <c r="D62" s="13">
        <f>SUM(D2:D61)</f>
        <v>0</v>
      </c>
      <c r="F62">
        <f>SUM(F2:F61)</f>
        <v>0</v>
      </c>
      <c r="G62">
        <f>SUM(G2:G61)</f>
        <v>0</v>
      </c>
      <c r="H62">
        <f>SUM(H2:H61)</f>
        <v>0</v>
      </c>
      <c r="K62">
        <f>SUM(K2:K61)</f>
        <v>0</v>
      </c>
    </row>
    <row r="63" ht="29.25" customHeight="1" spans="1:24">
      <c r="A63" s="14" t="s">
        <v>178</v>
      </c>
      <c r="B63" s="14" t="s">
        <v>179</v>
      </c>
      <c r="C63" s="15" t="s">
        <v>180</v>
      </c>
      <c r="D63" s="15" t="s">
        <v>181</v>
      </c>
      <c r="E63" s="15" t="s">
        <v>182</v>
      </c>
      <c r="F63" s="16" t="s">
        <v>183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 t="s">
        <v>184</v>
      </c>
      <c r="U63" s="15" t="s">
        <v>185</v>
      </c>
      <c r="V63" s="15" t="s">
        <v>186</v>
      </c>
      <c r="X63" s="21" t="s">
        <v>187</v>
      </c>
    </row>
    <row r="64" ht="27.75" customHeight="1" spans="1:24">
      <c r="A64" s="15">
        <f>SUM(Q2:Q61)</f>
        <v>0</v>
      </c>
      <c r="B64" s="15">
        <f>SUM(P2:P61)</f>
        <v>0</v>
      </c>
      <c r="C64" s="15">
        <f>SUM(O2:O61)</f>
        <v>0</v>
      </c>
      <c r="D64" s="15">
        <f>SUM(N2:N61)</f>
        <v>0</v>
      </c>
      <c r="E64" s="15">
        <f>SUM(M2:M61)</f>
        <v>0</v>
      </c>
      <c r="F64" s="15">
        <f>SUM(L2:L61)</f>
        <v>60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22">
        <f>MAX(D2:D61)</f>
        <v>0</v>
      </c>
      <c r="U64" s="23">
        <f>MIN(W2:W61)</f>
        <v>100</v>
      </c>
      <c r="V64" s="24">
        <f>IF(K62-F62=0,0,ROUND(D62/(K62-F62),2))</f>
        <v>0</v>
      </c>
      <c r="X64" s="25">
        <f>F62</f>
        <v>0</v>
      </c>
    </row>
    <row r="65" ht="28.5" customHeight="1" spans="1:24">
      <c r="A65" s="26">
        <f t="shared" ref="A65:G65" si="16">IF($K$62=0,0,A64/($K$62-$F$62))</f>
        <v>0</v>
      </c>
      <c r="B65" s="26">
        <f t="shared" si="16"/>
        <v>0</v>
      </c>
      <c r="C65" s="26">
        <f t="shared" si="16"/>
        <v>0</v>
      </c>
      <c r="D65" s="26">
        <f t="shared" si="16"/>
        <v>0</v>
      </c>
      <c r="E65" s="26">
        <f t="shared" si="16"/>
        <v>0</v>
      </c>
      <c r="F65" s="26">
        <f t="shared" si="16"/>
        <v>0</v>
      </c>
      <c r="G65" s="27">
        <f t="shared" si="16"/>
        <v>0</v>
      </c>
      <c r="H65" s="27"/>
      <c r="I65" s="27"/>
      <c r="J65" s="27"/>
      <c r="K65" s="27">
        <f t="shared" ref="K65:R65" si="17">IF($K$62=0,0,K64/($K$62-$F$62))</f>
        <v>0</v>
      </c>
      <c r="L65" s="27">
        <f t="shared" si="17"/>
        <v>0</v>
      </c>
      <c r="M65" s="27">
        <f t="shared" si="17"/>
        <v>0</v>
      </c>
      <c r="N65" s="27">
        <f t="shared" si="17"/>
        <v>0</v>
      </c>
      <c r="O65" s="27">
        <f t="shared" si="17"/>
        <v>0</v>
      </c>
      <c r="P65" s="27">
        <f t="shared" si="17"/>
        <v>0</v>
      </c>
      <c r="Q65" s="27">
        <f t="shared" si="17"/>
        <v>0</v>
      </c>
      <c r="R65" s="27">
        <f t="shared" si="17"/>
        <v>0</v>
      </c>
      <c r="S65" s="27"/>
      <c r="T65" s="15"/>
      <c r="U65" s="15"/>
      <c r="V65" s="15"/>
      <c r="X65" s="21"/>
    </row>
    <row r="67" ht="15.75" spans="1:4">
      <c r="A67" s="28"/>
      <c r="B67" s="29" t="s">
        <v>188</v>
      </c>
      <c r="C67" s="1" t="s">
        <v>189</v>
      </c>
      <c r="D67" s="1" t="s">
        <v>190</v>
      </c>
    </row>
    <row r="68" ht="15.75" spans="1:4">
      <c r="A68" s="30"/>
      <c r="B68" s="31" t="s">
        <v>191</v>
      </c>
      <c r="C68" s="32">
        <f>SUM(R2:R61)+SUM(Q2:Q61)+SUM(P2:P61)-$F$62</f>
        <v>0</v>
      </c>
      <c r="D68" s="33">
        <f>IF($K$62=0,0,C68/$K$62)</f>
        <v>0</v>
      </c>
    </row>
    <row r="69" spans="1:4">
      <c r="A69" s="30"/>
      <c r="B69" s="32" t="s">
        <v>192</v>
      </c>
      <c r="C69" s="32">
        <f>SUM(O2:O61)</f>
        <v>0</v>
      </c>
      <c r="D69" s="33">
        <f>IF($K$62=0,0,C69/$K$62)</f>
        <v>0</v>
      </c>
    </row>
    <row r="70" spans="1:4">
      <c r="A70" s="30"/>
      <c r="B70" s="32" t="s">
        <v>193</v>
      </c>
      <c r="C70" s="32">
        <f>SUM(N2:N61)</f>
        <v>0</v>
      </c>
      <c r="D70" s="33">
        <f>IF($K$62=0,0,C70/$K$62)</f>
        <v>0</v>
      </c>
    </row>
    <row r="71" spans="1:4">
      <c r="A71" s="34"/>
      <c r="B71" s="32" t="s">
        <v>194</v>
      </c>
      <c r="C71" s="32">
        <f>SUM(M2:M61)</f>
        <v>0</v>
      </c>
      <c r="D71" s="33">
        <f>IF($K$62=0,0,C71/$K$62)</f>
        <v>0</v>
      </c>
    </row>
    <row r="72" ht="13.9" spans="1:4">
      <c r="A72" s="30"/>
      <c r="B72" s="35" t="s">
        <v>195</v>
      </c>
      <c r="C72" s="32">
        <f>SUM(L2:L61)</f>
        <v>60</v>
      </c>
      <c r="D72" s="33">
        <f>IF($K$62=0,0,C72/$K$62)</f>
        <v>0</v>
      </c>
    </row>
    <row r="73" spans="1:4">
      <c r="A73" s="30"/>
      <c r="B73" s="25" t="s">
        <v>187</v>
      </c>
      <c r="C73" s="36">
        <f>F62</f>
        <v>0</v>
      </c>
      <c r="D73" s="36"/>
    </row>
    <row r="74" spans="1:4">
      <c r="A74" s="30"/>
      <c r="B74" s="25" t="s">
        <v>184</v>
      </c>
      <c r="C74" s="37">
        <f>MAX(D2:D61)</f>
        <v>0</v>
      </c>
      <c r="D74" s="25"/>
    </row>
    <row r="75" spans="1:4">
      <c r="A75" s="30"/>
      <c r="B75" s="25" t="s">
        <v>185</v>
      </c>
      <c r="C75" s="38">
        <f>MIN(D2:D61)</f>
        <v>0</v>
      </c>
      <c r="D75" s="25"/>
    </row>
    <row r="76" spans="2:4">
      <c r="B76" s="25" t="s">
        <v>186</v>
      </c>
      <c r="C76" s="39">
        <f>IF(K62-F62=0,0,ROUND(D62/K62,2))</f>
        <v>0</v>
      </c>
      <c r="D76" s="25"/>
    </row>
    <row r="77" spans="2:4">
      <c r="B77" s="36" t="s">
        <v>196</v>
      </c>
      <c r="C77" s="39">
        <f>SQRT($G$62/($K$62-1))</f>
        <v>0</v>
      </c>
      <c r="D77" s="36"/>
    </row>
    <row r="78" spans="2:4">
      <c r="B78" s="36" t="s">
        <v>197</v>
      </c>
      <c r="C78" s="40"/>
      <c r="D78" s="36"/>
    </row>
    <row r="79" spans="2:4">
      <c r="B79" s="36" t="s">
        <v>198</v>
      </c>
      <c r="C79" s="40"/>
      <c r="D79" s="36"/>
    </row>
  </sheetData>
  <mergeCells count="2">
    <mergeCell ref="S1:T1"/>
    <mergeCell ref="U1:Y1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4"/>
  <sheetViews>
    <sheetView zoomScale="70" zoomScaleNormal="70" workbookViewId="0">
      <selection activeCell="A4" sqref="A4"/>
    </sheetView>
  </sheetViews>
  <sheetFormatPr defaultColWidth="8.63716814159292" defaultRowHeight="13.85"/>
  <cols>
    <col min="1" max="1" width="11.7699115044248" style="79" customWidth="1"/>
    <col min="2" max="2" width="11.7610619469027" customWidth="1"/>
    <col min="3" max="6" width="6.46017699115044" style="1" customWidth="1"/>
    <col min="7" max="7" width="6.46017699115044" style="13" customWidth="1"/>
    <col min="8" max="8" width="6.46017699115044" style="1" customWidth="1"/>
    <col min="9" max="18" width="6.46017699115044" customWidth="1"/>
    <col min="19" max="19" width="6.32743362831858" style="1" customWidth="1"/>
    <col min="20" max="20" width="4.36283185840708" customWidth="1"/>
    <col min="21" max="21" width="9.17699115044248" customWidth="1"/>
    <col min="22" max="45" width="4.36283185840708" customWidth="1"/>
  </cols>
  <sheetData>
    <row r="1" ht="28" customHeight="1" spans="1:19">
      <c r="A1" s="139" t="str">
        <f>_xlfn.CONCAT("兰州文理学院","    ",设置!B14,"   《",设置!B2,"》课程   ",设置!C4)</f>
        <v>兰州文理学院     XXXXXXXXXX班   《XXXXXXXXXXXXXX》课程   作业成绩登记表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</row>
    <row r="2" ht="17" customHeight="1" spans="1:19">
      <c r="A2" s="140" t="s">
        <v>27</v>
      </c>
      <c r="B2" s="141" t="s">
        <v>28</v>
      </c>
      <c r="C2" s="142" t="s">
        <v>130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52" t="s">
        <v>131</v>
      </c>
    </row>
    <row r="3" ht="34" customHeight="1" spans="1:19">
      <c r="A3" s="143"/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50"/>
      <c r="N3" s="151"/>
      <c r="O3" s="151"/>
      <c r="P3" s="151"/>
      <c r="Q3" s="151"/>
      <c r="R3" s="150"/>
      <c r="S3" s="153"/>
    </row>
    <row r="4" ht="16.5" customHeight="1" spans="1:21">
      <c r="A4" s="146" t="str">
        <f>IF(设置!C16="","",设置!C16)</f>
        <v/>
      </c>
      <c r="B4" s="147" t="str">
        <f>IF(设置!D16="","",设置!D16)</f>
        <v/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103" t="str">
        <f>IF(A4="","",IF(SUM(C4:R4)=0,"",ROUND(AVERAGE(C4:R4),0)))</f>
        <v/>
      </c>
      <c r="U4" s="154"/>
    </row>
    <row r="5" ht="16.5" customHeight="1" spans="1:19">
      <c r="A5" s="146" t="str">
        <f>IF(设置!C17="","",设置!C17)</f>
        <v/>
      </c>
      <c r="B5" s="147" t="str">
        <f>IF(设置!D17="","",设置!D17)</f>
        <v/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103" t="str">
        <f t="shared" ref="S5:S36" si="0">IF(A5="","",IF(SUM(C5:R5)=0,"",ROUND(AVERAGE(C5:R5),0)))</f>
        <v/>
      </c>
    </row>
    <row r="6" ht="16.5" customHeight="1" spans="1:20">
      <c r="A6" s="146" t="str">
        <f>IF(设置!C18="","",设置!C18)</f>
        <v/>
      </c>
      <c r="B6" s="147" t="str">
        <f>IF(设置!D18="","",设置!D18)</f>
        <v/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103" t="str">
        <f t="shared" si="0"/>
        <v/>
      </c>
      <c r="T6" s="155"/>
    </row>
    <row r="7" ht="16.5" customHeight="1" spans="1:19">
      <c r="A7" s="146" t="str">
        <f>IF(设置!C19="","",设置!C19)</f>
        <v/>
      </c>
      <c r="B7" s="147" t="str">
        <f>IF(设置!D19="","",设置!D19)</f>
        <v/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103" t="str">
        <f t="shared" si="0"/>
        <v/>
      </c>
    </row>
    <row r="8" ht="16.5" customHeight="1" spans="1:19">
      <c r="A8" s="146" t="str">
        <f>IF(设置!C20="","",设置!C20)</f>
        <v/>
      </c>
      <c r="B8" s="147" t="str">
        <f>IF(设置!D20="","",设置!D20)</f>
        <v/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103" t="str">
        <f t="shared" si="0"/>
        <v/>
      </c>
    </row>
    <row r="9" ht="16.5" customHeight="1" spans="1:19">
      <c r="A9" s="146" t="str">
        <f>IF(设置!C21="","",设置!C21)</f>
        <v/>
      </c>
      <c r="B9" s="147" t="str">
        <f>IF(设置!D21="","",设置!D21)</f>
        <v/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103" t="str">
        <f t="shared" si="0"/>
        <v/>
      </c>
    </row>
    <row r="10" ht="16.5" customHeight="1" spans="1:19">
      <c r="A10" s="146" t="str">
        <f>IF(设置!C22="","",设置!C22)</f>
        <v/>
      </c>
      <c r="B10" s="147" t="str">
        <f>IF(设置!D22="","",设置!D22)</f>
        <v/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103" t="str">
        <f t="shared" si="0"/>
        <v/>
      </c>
    </row>
    <row r="11" ht="16.5" customHeight="1" spans="1:19">
      <c r="A11" s="146" t="str">
        <f>IF(设置!C23="","",设置!C23)</f>
        <v/>
      </c>
      <c r="B11" s="147" t="str">
        <f>IF(设置!D23="","",设置!D23)</f>
        <v/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103" t="str">
        <f t="shared" si="0"/>
        <v/>
      </c>
    </row>
    <row r="12" ht="16.5" customHeight="1" spans="1:19">
      <c r="A12" s="146" t="str">
        <f>IF(设置!C24="","",设置!C24)</f>
        <v/>
      </c>
      <c r="B12" s="147" t="str">
        <f>IF(设置!D24="","",设置!D24)</f>
        <v/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103" t="str">
        <f t="shared" si="0"/>
        <v/>
      </c>
    </row>
    <row r="13" ht="16.5" customHeight="1" spans="1:19">
      <c r="A13" s="146" t="str">
        <f>IF(设置!C25="","",设置!C25)</f>
        <v/>
      </c>
      <c r="B13" s="147" t="str">
        <f>IF(设置!D25="","",设置!D25)</f>
        <v/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103" t="str">
        <f t="shared" si="0"/>
        <v/>
      </c>
    </row>
    <row r="14" ht="16.5" customHeight="1" spans="1:19">
      <c r="A14" s="146" t="str">
        <f>IF(设置!C26="","",设置!C26)</f>
        <v/>
      </c>
      <c r="B14" s="147" t="str">
        <f>IF(设置!D26="","",设置!D26)</f>
        <v/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103" t="str">
        <f t="shared" si="0"/>
        <v/>
      </c>
    </row>
    <row r="15" ht="16.5" customHeight="1" spans="1:19">
      <c r="A15" s="146" t="str">
        <f>IF(设置!C27="","",设置!C27)</f>
        <v/>
      </c>
      <c r="B15" s="147" t="str">
        <f>IF(设置!D27="","",设置!D27)</f>
        <v/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103" t="str">
        <f t="shared" si="0"/>
        <v/>
      </c>
    </row>
    <row r="16" ht="16.5" customHeight="1" spans="1:19">
      <c r="A16" s="146" t="str">
        <f>IF(设置!C28="","",设置!C28)</f>
        <v/>
      </c>
      <c r="B16" s="147" t="str">
        <f>IF(设置!D28="","",设置!D28)</f>
        <v/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103" t="str">
        <f t="shared" si="0"/>
        <v/>
      </c>
    </row>
    <row r="17" ht="16.5" customHeight="1" spans="1:19">
      <c r="A17" s="146" t="str">
        <f>IF(设置!C29="","",设置!C29)</f>
        <v/>
      </c>
      <c r="B17" s="147" t="str">
        <f>IF(设置!D29="","",设置!D29)</f>
        <v/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103" t="str">
        <f t="shared" si="0"/>
        <v/>
      </c>
    </row>
    <row r="18" ht="16.5" customHeight="1" spans="1:19">
      <c r="A18" s="146" t="str">
        <f>IF(设置!C30="","",设置!C30)</f>
        <v/>
      </c>
      <c r="B18" s="147" t="str">
        <f>IF(设置!D30="","",设置!D30)</f>
        <v/>
      </c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103" t="str">
        <f t="shared" si="0"/>
        <v/>
      </c>
    </row>
    <row r="19" ht="16.5" customHeight="1" spans="1:19">
      <c r="A19" s="146" t="str">
        <f>IF(设置!C31="","",设置!C31)</f>
        <v/>
      </c>
      <c r="B19" s="147" t="str">
        <f>IF(设置!D31="","",设置!D31)</f>
        <v/>
      </c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103" t="str">
        <f t="shared" si="0"/>
        <v/>
      </c>
    </row>
    <row r="20" ht="16.5" customHeight="1" spans="1:19">
      <c r="A20" s="146" t="str">
        <f>IF(设置!C32="","",设置!C32)</f>
        <v/>
      </c>
      <c r="B20" s="147" t="str">
        <f>IF(设置!D32="","",设置!D32)</f>
        <v/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103" t="str">
        <f t="shared" si="0"/>
        <v/>
      </c>
    </row>
    <row r="21" ht="16.5" customHeight="1" spans="1:19">
      <c r="A21" s="146" t="str">
        <f>IF(设置!C33="","",设置!C33)</f>
        <v/>
      </c>
      <c r="B21" s="147" t="str">
        <f>IF(设置!D33="","",设置!D33)</f>
        <v/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103" t="str">
        <f t="shared" si="0"/>
        <v/>
      </c>
    </row>
    <row r="22" ht="16.5" customHeight="1" spans="1:19">
      <c r="A22" s="146" t="str">
        <f>IF(设置!C34="","",设置!C34)</f>
        <v/>
      </c>
      <c r="B22" s="147" t="str">
        <f>IF(设置!D34="","",设置!D34)</f>
        <v/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103" t="str">
        <f t="shared" si="0"/>
        <v/>
      </c>
    </row>
    <row r="23" ht="16.5" customHeight="1" spans="1:19">
      <c r="A23" s="146" t="str">
        <f>IF(设置!C35="","",设置!C35)</f>
        <v/>
      </c>
      <c r="B23" s="147" t="str">
        <f>IF(设置!D35="","",设置!D35)</f>
        <v/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103" t="str">
        <f t="shared" si="0"/>
        <v/>
      </c>
    </row>
    <row r="24" ht="16.5" customHeight="1" spans="1:19">
      <c r="A24" s="146" t="str">
        <f>IF(设置!C36="","",设置!C36)</f>
        <v/>
      </c>
      <c r="B24" s="147" t="str">
        <f>IF(设置!D36="","",设置!D36)</f>
        <v/>
      </c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103" t="str">
        <f t="shared" si="0"/>
        <v/>
      </c>
    </row>
    <row r="25" ht="16.5" customHeight="1" spans="1:19">
      <c r="A25" s="146" t="str">
        <f>IF(设置!C37="","",设置!C37)</f>
        <v/>
      </c>
      <c r="B25" s="147" t="str">
        <f>IF(设置!D37="","",设置!D37)</f>
        <v/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103" t="str">
        <f t="shared" si="0"/>
        <v/>
      </c>
    </row>
    <row r="26" ht="16.5" customHeight="1" spans="1:19">
      <c r="A26" s="146" t="str">
        <f>IF(设置!C38="","",设置!C38)</f>
        <v/>
      </c>
      <c r="B26" s="147" t="str">
        <f>IF(设置!D38="","",设置!D38)</f>
        <v/>
      </c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103" t="str">
        <f t="shared" si="0"/>
        <v/>
      </c>
    </row>
    <row r="27" ht="16.5" customHeight="1" spans="1:19">
      <c r="A27" s="146" t="str">
        <f>IF(设置!C39="","",设置!C39)</f>
        <v/>
      </c>
      <c r="B27" s="147" t="str">
        <f>IF(设置!D39="","",设置!D39)</f>
        <v/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103" t="str">
        <f t="shared" si="0"/>
        <v/>
      </c>
    </row>
    <row r="28" ht="16.5" customHeight="1" spans="1:19">
      <c r="A28" s="146" t="str">
        <f>IF(设置!C40="","",设置!C40)</f>
        <v/>
      </c>
      <c r="B28" s="147" t="str">
        <f>IF(设置!D40="","",设置!D40)</f>
        <v/>
      </c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103" t="str">
        <f t="shared" si="0"/>
        <v/>
      </c>
    </row>
    <row r="29" ht="16.5" customHeight="1" spans="1:19">
      <c r="A29" s="146" t="str">
        <f>IF(设置!C41="","",设置!C41)</f>
        <v/>
      </c>
      <c r="B29" s="147" t="str">
        <f>IF(设置!D41="","",设置!D41)</f>
        <v/>
      </c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103" t="str">
        <f t="shared" si="0"/>
        <v/>
      </c>
    </row>
    <row r="30" ht="16.5" customHeight="1" spans="1:19">
      <c r="A30" s="146" t="str">
        <f>IF(设置!C42="","",设置!C42)</f>
        <v/>
      </c>
      <c r="B30" s="147" t="str">
        <f>IF(设置!D42="","",设置!D42)</f>
        <v/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103" t="str">
        <f t="shared" si="0"/>
        <v/>
      </c>
    </row>
    <row r="31" ht="16.5" customHeight="1" spans="1:19">
      <c r="A31" s="146" t="str">
        <f>IF(设置!C43="","",设置!C43)</f>
        <v/>
      </c>
      <c r="B31" s="147" t="str">
        <f>IF(设置!D43="","",设置!D43)</f>
        <v/>
      </c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103" t="str">
        <f t="shared" si="0"/>
        <v/>
      </c>
    </row>
    <row r="32" ht="16.5" customHeight="1" spans="1:19">
      <c r="A32" s="146" t="str">
        <f>IF(设置!C44="","",设置!C44)</f>
        <v/>
      </c>
      <c r="B32" s="147" t="str">
        <f>IF(设置!D44="","",设置!D44)</f>
        <v/>
      </c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103" t="str">
        <f t="shared" si="0"/>
        <v/>
      </c>
    </row>
    <row r="33" ht="16.5" customHeight="1" spans="1:19">
      <c r="A33" s="146" t="str">
        <f>IF(设置!C45="","",设置!C45)</f>
        <v/>
      </c>
      <c r="B33" s="147" t="str">
        <f>IF(设置!D45="","",设置!D45)</f>
        <v/>
      </c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103" t="str">
        <f t="shared" si="0"/>
        <v/>
      </c>
    </row>
    <row r="34" ht="16.5" customHeight="1" spans="1:19">
      <c r="A34" s="146" t="str">
        <f>IF(设置!C46="","",设置!C46)</f>
        <v/>
      </c>
      <c r="B34" s="147" t="str">
        <f>IF(设置!D46="","",设置!D46)</f>
        <v/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103" t="str">
        <f t="shared" si="0"/>
        <v/>
      </c>
    </row>
    <row r="35" ht="16.5" customHeight="1" spans="1:19">
      <c r="A35" s="146" t="str">
        <f>IF(设置!C47="","",设置!C47)</f>
        <v/>
      </c>
      <c r="B35" s="147" t="str">
        <f>IF(设置!D47="","",设置!D47)</f>
        <v/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103" t="str">
        <f t="shared" si="0"/>
        <v/>
      </c>
    </row>
    <row r="36" ht="16.5" customHeight="1" spans="1:19">
      <c r="A36" s="146" t="str">
        <f>IF(设置!C48="","",设置!C48)</f>
        <v/>
      </c>
      <c r="B36" s="147" t="str">
        <f>IF(设置!D48="","",设置!D48)</f>
        <v/>
      </c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103" t="str">
        <f t="shared" si="0"/>
        <v/>
      </c>
    </row>
    <row r="37" ht="16.5" customHeight="1" spans="1:19">
      <c r="A37" s="146" t="str">
        <f>IF(设置!C49="","",设置!C49)</f>
        <v/>
      </c>
      <c r="B37" s="147" t="str">
        <f>IF(设置!D49="","",设置!D49)</f>
        <v/>
      </c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103" t="str">
        <f t="shared" ref="S37:S63" si="1">IF(A37="","",IF(SUM(C37:R37)=0,"",ROUND(AVERAGE(C37:R37),0)))</f>
        <v/>
      </c>
    </row>
    <row r="38" ht="16.5" customHeight="1" spans="1:19">
      <c r="A38" s="146" t="str">
        <f>IF(设置!C50="","",设置!C50)</f>
        <v/>
      </c>
      <c r="B38" s="147" t="str">
        <f>IF(设置!D50="","",设置!D50)</f>
        <v/>
      </c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103" t="str">
        <f t="shared" si="1"/>
        <v/>
      </c>
    </row>
    <row r="39" ht="16.5" customHeight="1" spans="1:19">
      <c r="A39" s="146" t="str">
        <f>IF(设置!C51="","",设置!C51)</f>
        <v/>
      </c>
      <c r="B39" s="147" t="str">
        <f>IF(设置!D51="","",设置!D51)</f>
        <v/>
      </c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103" t="str">
        <f t="shared" si="1"/>
        <v/>
      </c>
    </row>
    <row r="40" ht="16.5" customHeight="1" spans="1:19">
      <c r="A40" s="146" t="str">
        <f>IF(设置!C52="","",设置!C52)</f>
        <v/>
      </c>
      <c r="B40" s="147" t="str">
        <f>IF(设置!D52="","",设置!D52)</f>
        <v/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103" t="str">
        <f t="shared" si="1"/>
        <v/>
      </c>
    </row>
    <row r="41" ht="16.5" customHeight="1" spans="1:19">
      <c r="A41" s="146" t="str">
        <f>IF(设置!C53="","",设置!C53)</f>
        <v/>
      </c>
      <c r="B41" s="147" t="str">
        <f>IF(设置!D53="","",设置!D53)</f>
        <v/>
      </c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103" t="str">
        <f t="shared" si="1"/>
        <v/>
      </c>
    </row>
    <row r="42" ht="16.5" customHeight="1" spans="1:19">
      <c r="A42" s="146" t="str">
        <f>IF(设置!C54="","",设置!C54)</f>
        <v/>
      </c>
      <c r="B42" s="147" t="str">
        <f>IF(设置!D54="","",设置!D54)</f>
        <v/>
      </c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103" t="str">
        <f t="shared" si="1"/>
        <v/>
      </c>
    </row>
    <row r="43" ht="16.5" customHeight="1" spans="1:19">
      <c r="A43" s="146" t="str">
        <f>IF(设置!C55="","",设置!C55)</f>
        <v/>
      </c>
      <c r="B43" s="147" t="str">
        <f>IF(设置!D55="","",设置!D55)</f>
        <v/>
      </c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103" t="str">
        <f t="shared" si="1"/>
        <v/>
      </c>
    </row>
    <row r="44" ht="16.5" customHeight="1" spans="1:19">
      <c r="A44" s="146" t="str">
        <f>IF(设置!C56="","",设置!C56)</f>
        <v/>
      </c>
      <c r="B44" s="147" t="str">
        <f>IF(设置!D56="","",设置!D56)</f>
        <v/>
      </c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03" t="str">
        <f t="shared" si="1"/>
        <v/>
      </c>
    </row>
    <row r="45" ht="16.5" customHeight="1" spans="1:19">
      <c r="A45" s="146" t="str">
        <f>IF(设置!C57="","",设置!C57)</f>
        <v/>
      </c>
      <c r="B45" s="147" t="str">
        <f>IF(设置!D57="","",设置!D57)</f>
        <v/>
      </c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103" t="str">
        <f t="shared" si="1"/>
        <v/>
      </c>
    </row>
    <row r="46" ht="16.5" customHeight="1" spans="1:19">
      <c r="A46" s="146" t="str">
        <f>IF(设置!C58="","",设置!C58)</f>
        <v/>
      </c>
      <c r="B46" s="147" t="str">
        <f>IF(设置!D58="","",设置!D58)</f>
        <v/>
      </c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103" t="str">
        <f t="shared" si="1"/>
        <v/>
      </c>
    </row>
    <row r="47" ht="16.5" customHeight="1" spans="1:19">
      <c r="A47" s="146" t="str">
        <f>IF(设置!C59="","",设置!C59)</f>
        <v/>
      </c>
      <c r="B47" s="147" t="str">
        <f>IF(设置!D59="","",设置!D59)</f>
        <v/>
      </c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103" t="str">
        <f t="shared" si="1"/>
        <v/>
      </c>
    </row>
    <row r="48" ht="16.5" customHeight="1" spans="1:19">
      <c r="A48" s="146" t="str">
        <f>IF(设置!C60="","",设置!C60)</f>
        <v/>
      </c>
      <c r="B48" s="147" t="str">
        <f>IF(设置!D60="","",设置!D60)</f>
        <v/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103" t="str">
        <f t="shared" si="1"/>
        <v/>
      </c>
    </row>
    <row r="49" ht="16.5" customHeight="1" spans="1:19">
      <c r="A49" s="146" t="str">
        <f>IF(设置!C61="","",设置!C61)</f>
        <v/>
      </c>
      <c r="B49" s="147" t="str">
        <f>IF(设置!D61="","",设置!D61)</f>
        <v/>
      </c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103" t="str">
        <f t="shared" si="1"/>
        <v/>
      </c>
    </row>
    <row r="50" ht="16.5" customHeight="1" spans="1:19">
      <c r="A50" s="146" t="str">
        <f>IF(设置!C62="","",设置!C62)</f>
        <v/>
      </c>
      <c r="B50" s="147" t="str">
        <f>IF(设置!D62="","",设置!D62)</f>
        <v/>
      </c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103" t="str">
        <f t="shared" si="1"/>
        <v/>
      </c>
    </row>
    <row r="51" ht="16.5" customHeight="1" spans="1:19">
      <c r="A51" s="146" t="str">
        <f>IF(设置!C63="","",设置!C63)</f>
        <v/>
      </c>
      <c r="B51" s="147" t="str">
        <f>IF(设置!D63="","",设置!D63)</f>
        <v/>
      </c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103" t="str">
        <f t="shared" si="1"/>
        <v/>
      </c>
    </row>
    <row r="52" ht="16.5" customHeight="1" spans="1:19">
      <c r="A52" s="146" t="str">
        <f>IF(设置!C64="","",设置!C64)</f>
        <v/>
      </c>
      <c r="B52" s="147" t="str">
        <f>IF(设置!D64="","",设置!D64)</f>
        <v/>
      </c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103" t="str">
        <f t="shared" si="1"/>
        <v/>
      </c>
    </row>
    <row r="53" ht="16.5" customHeight="1" spans="1:19">
      <c r="A53" s="146" t="str">
        <f>IF(设置!C65="","",设置!C65)</f>
        <v/>
      </c>
      <c r="B53" s="147" t="str">
        <f>IF(设置!D65="","",设置!D65)</f>
        <v/>
      </c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103" t="str">
        <f t="shared" si="1"/>
        <v/>
      </c>
    </row>
    <row r="54" ht="16.5" customHeight="1" spans="1:19">
      <c r="A54" s="146" t="str">
        <f>IF(设置!C66="","",设置!C66)</f>
        <v/>
      </c>
      <c r="B54" s="147" t="str">
        <f>IF(设置!D66="","",设置!D66)</f>
        <v/>
      </c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103" t="str">
        <f t="shared" si="1"/>
        <v/>
      </c>
    </row>
    <row r="55" ht="16.5" customHeight="1" spans="1:19">
      <c r="A55" s="146" t="str">
        <f>IF(设置!C67="","",设置!C67)</f>
        <v/>
      </c>
      <c r="B55" s="147" t="str">
        <f>IF(设置!D67="","",设置!D67)</f>
        <v/>
      </c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103" t="str">
        <f t="shared" si="1"/>
        <v/>
      </c>
    </row>
    <row r="56" ht="16.5" customHeight="1" spans="1:19">
      <c r="A56" s="146" t="str">
        <f>IF(设置!C68="","",设置!C68)</f>
        <v/>
      </c>
      <c r="B56" s="147" t="str">
        <f>IF(设置!D68="","",设置!D68)</f>
        <v/>
      </c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103" t="str">
        <f t="shared" si="1"/>
        <v/>
      </c>
    </row>
    <row r="57" ht="16.5" customHeight="1" spans="1:19">
      <c r="A57" s="146" t="str">
        <f>IF(设置!C69="","",设置!C69)</f>
        <v/>
      </c>
      <c r="B57" s="147" t="str">
        <f>IF(设置!D69="","",设置!D69)</f>
        <v/>
      </c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103" t="str">
        <f t="shared" si="1"/>
        <v/>
      </c>
    </row>
    <row r="58" ht="16.5" customHeight="1" spans="1:19">
      <c r="A58" s="146" t="str">
        <f>IF(设置!C70="","",设置!C70)</f>
        <v/>
      </c>
      <c r="B58" s="147" t="str">
        <f>IF(设置!D70="","",设置!D70)</f>
        <v/>
      </c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103" t="str">
        <f t="shared" si="1"/>
        <v/>
      </c>
    </row>
    <row r="59" ht="16.5" customHeight="1" spans="1:19">
      <c r="A59" s="146" t="str">
        <f>IF(设置!C71="","",设置!C71)</f>
        <v/>
      </c>
      <c r="B59" s="147" t="str">
        <f>IF(设置!D71="","",设置!D71)</f>
        <v/>
      </c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103" t="str">
        <f t="shared" si="1"/>
        <v/>
      </c>
    </row>
    <row r="60" ht="16.5" customHeight="1" spans="1:19">
      <c r="A60" s="146" t="str">
        <f>IF(设置!C72="","",设置!C72)</f>
        <v/>
      </c>
      <c r="B60" s="147" t="str">
        <f>IF(设置!D72="","",设置!D72)</f>
        <v/>
      </c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103" t="str">
        <f t="shared" si="1"/>
        <v/>
      </c>
    </row>
    <row r="61" ht="16.5" customHeight="1" spans="1:19">
      <c r="A61" s="146" t="str">
        <f>IF(设置!C73="","",设置!C73)</f>
        <v/>
      </c>
      <c r="B61" s="147" t="str">
        <f>IF(设置!D73="","",设置!D73)</f>
        <v/>
      </c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103" t="str">
        <f t="shared" si="1"/>
        <v/>
      </c>
    </row>
    <row r="62" ht="16.5" customHeight="1" spans="1:19">
      <c r="A62" s="146" t="str">
        <f>IF(设置!C74="","",设置!C74)</f>
        <v/>
      </c>
      <c r="B62" s="147" t="str">
        <f>IF(设置!D74="","",设置!D74)</f>
        <v/>
      </c>
      <c r="C62" s="148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103" t="str">
        <f t="shared" si="1"/>
        <v/>
      </c>
    </row>
    <row r="63" ht="16.5" customHeight="1" spans="1:19">
      <c r="A63" s="146" t="str">
        <f>IF(设置!C75="","",设置!C75)</f>
        <v/>
      </c>
      <c r="B63" s="147" t="str">
        <f>IF(设置!D75="","",设置!D75)</f>
        <v/>
      </c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103" t="str">
        <f t="shared" si="1"/>
        <v/>
      </c>
    </row>
    <row r="64" ht="15" customHeight="1" spans="1:19">
      <c r="A64" s="149"/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</row>
  </sheetData>
  <sheetProtection algorithmName="SHA-512" hashValue="9saV3C68BCRmI83eFc09KfYiqHPVoub4VOvX9TmiwKQ6ut37NAIz2eRgOekQ12CclCFM7HP3f80ovjERp8tFMQ==" saltValue="dczSepTq1Y0pSVrW4Ue4QQ==" spinCount="100000" sheet="1" objects="1"/>
  <mergeCells count="5">
    <mergeCell ref="A1:S1"/>
    <mergeCell ref="C2:R2"/>
    <mergeCell ref="A2:A3"/>
    <mergeCell ref="B2:B3"/>
    <mergeCell ref="S2:S3"/>
  </mergeCells>
  <printOptions horizontalCentered="1"/>
  <pageMargins left="0.590277777777778" right="0.393055555555556" top="0.511805555555556" bottom="0.511805555555556" header="0.314583333333333" footer="0.314583333333333"/>
  <pageSetup paperSize="9" orientation="landscape" horizontalDpi="1200" verticalDpi="1200"/>
  <headerFooter>
    <oddFooter>&amp;C第&amp;P页    共&amp;N页</oddFooter>
  </headerFooter>
  <ignoredErrors>
    <ignoredError sqref="A5:B63 B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70"/>
  <sheetViews>
    <sheetView zoomScale="85" zoomScaleNormal="85" topLeftCell="A11" workbookViewId="0">
      <selection activeCell="R14" sqref="R14"/>
    </sheetView>
  </sheetViews>
  <sheetFormatPr defaultColWidth="8.63716814159292" defaultRowHeight="13.85"/>
  <cols>
    <col min="1" max="1" width="9.79646017699115" style="111" customWidth="1"/>
    <col min="2" max="2" width="9.78761061946903" style="74" customWidth="1"/>
    <col min="3" max="5" width="3.33628318584071" style="112" customWidth="1"/>
    <col min="6" max="6" width="3.33628318584071" style="113" customWidth="1"/>
    <col min="7" max="7" width="3.33628318584071" style="112" customWidth="1"/>
    <col min="8" max="8" width="3.33628318584071" style="74" customWidth="1"/>
    <col min="9" max="9" width="3.33628318584071" style="112" customWidth="1"/>
    <col min="10" max="34" width="3.33628318584071" style="74" customWidth="1"/>
    <col min="35" max="35" width="4.99115044247788" style="74" customWidth="1"/>
    <col min="36" max="16384" width="8.63716814159292" style="74"/>
  </cols>
  <sheetData>
    <row r="1" ht="28" customHeight="1" spans="1:35">
      <c r="A1" s="80" t="str">
        <f>_xlfn.CONCAT("兰州文理学院","    ",设置!B14,"   《",设置!B2,"》课程   ",设置!C5)</f>
        <v>兰州文理学院     XXXXXXXXXX班   《XXXXXXXXXXXXXX》课程   出勤登记表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</row>
    <row r="2" ht="14.65" customHeight="1" spans="1:36">
      <c r="A2" s="62" t="s">
        <v>27</v>
      </c>
      <c r="B2" s="62" t="s">
        <v>28</v>
      </c>
      <c r="C2" s="61" t="s">
        <v>132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2" t="s">
        <v>133</v>
      </c>
      <c r="AJ2" s="120"/>
    </row>
    <row r="3" ht="11" customHeight="1" spans="1:36">
      <c r="A3" s="114"/>
      <c r="B3" s="114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14"/>
      <c r="AJ3" s="120"/>
    </row>
    <row r="4" customFormat="1" ht="11" customHeight="1" spans="1:36">
      <c r="A4" s="114"/>
      <c r="B4" s="114"/>
      <c r="C4" s="133" t="s">
        <v>134</v>
      </c>
      <c r="D4" s="133" t="s">
        <v>134</v>
      </c>
      <c r="E4" s="133" t="s">
        <v>134</v>
      </c>
      <c r="F4" s="133" t="s">
        <v>134</v>
      </c>
      <c r="G4" s="133" t="s">
        <v>134</v>
      </c>
      <c r="H4" s="133" t="s">
        <v>134</v>
      </c>
      <c r="I4" s="133" t="s">
        <v>134</v>
      </c>
      <c r="J4" s="133" t="s">
        <v>134</v>
      </c>
      <c r="K4" s="133" t="s">
        <v>134</v>
      </c>
      <c r="L4" s="133" t="s">
        <v>134</v>
      </c>
      <c r="M4" s="133" t="s">
        <v>134</v>
      </c>
      <c r="N4" s="133" t="s">
        <v>134</v>
      </c>
      <c r="O4" s="133" t="s">
        <v>134</v>
      </c>
      <c r="P4" s="133" t="s">
        <v>134</v>
      </c>
      <c r="Q4" s="133" t="s">
        <v>134</v>
      </c>
      <c r="R4" s="133" t="s">
        <v>134</v>
      </c>
      <c r="S4" s="133" t="s">
        <v>134</v>
      </c>
      <c r="T4" s="133" t="s">
        <v>134</v>
      </c>
      <c r="U4" s="133" t="s">
        <v>134</v>
      </c>
      <c r="V4" s="133" t="s">
        <v>134</v>
      </c>
      <c r="W4" s="133" t="s">
        <v>134</v>
      </c>
      <c r="X4" s="133" t="s">
        <v>134</v>
      </c>
      <c r="Y4" s="133" t="s">
        <v>134</v>
      </c>
      <c r="Z4" s="133" t="s">
        <v>134</v>
      </c>
      <c r="AA4" s="133" t="s">
        <v>134</v>
      </c>
      <c r="AB4" s="133" t="s">
        <v>134</v>
      </c>
      <c r="AC4" s="133" t="s">
        <v>134</v>
      </c>
      <c r="AD4" s="133" t="s">
        <v>134</v>
      </c>
      <c r="AE4" s="133" t="s">
        <v>134</v>
      </c>
      <c r="AF4" s="133" t="s">
        <v>134</v>
      </c>
      <c r="AG4" s="133" t="s">
        <v>134</v>
      </c>
      <c r="AH4" s="133" t="s">
        <v>134</v>
      </c>
      <c r="AI4" s="114"/>
      <c r="AJ4" s="120"/>
    </row>
    <row r="5" customFormat="1" ht="11" customHeight="1" spans="1:36">
      <c r="A5" s="68"/>
      <c r="B5" s="68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68"/>
      <c r="AJ5" s="120"/>
    </row>
    <row r="6" s="110" customFormat="1" ht="16.8" customHeight="1" spans="1:35">
      <c r="A6" s="75" t="str">
        <f>IF(设置!C16="","",设置!C16)</f>
        <v/>
      </c>
      <c r="B6" s="75" t="str">
        <f>IF(设置!D16="","",设置!D16)</f>
        <v/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 t="s">
        <v>135</v>
      </c>
      <c r="AG6" s="91" t="s">
        <v>135</v>
      </c>
      <c r="AH6" s="91" t="s">
        <v>135</v>
      </c>
      <c r="AI6" s="75" t="str">
        <f>IF(A6="","",'出勤 (2)'!AI6)</f>
        <v/>
      </c>
    </row>
    <row r="7" s="110" customFormat="1" ht="16.8" customHeight="1" spans="1:35">
      <c r="A7" s="75" t="str">
        <f>IF(设置!C17="","",设置!C17)</f>
        <v/>
      </c>
      <c r="B7" s="75" t="str">
        <f>IF(设置!D17="","",设置!D17)</f>
        <v/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 t="s">
        <v>135</v>
      </c>
      <c r="W7" s="135"/>
      <c r="X7" s="135"/>
      <c r="Y7" s="135"/>
      <c r="Z7" s="135"/>
      <c r="AA7" s="135"/>
      <c r="AB7" s="135"/>
      <c r="AC7" s="135"/>
      <c r="AD7" s="135"/>
      <c r="AE7" s="135"/>
      <c r="AF7" s="135" t="s">
        <v>135</v>
      </c>
      <c r="AG7" s="135" t="s">
        <v>135</v>
      </c>
      <c r="AH7" s="135" t="s">
        <v>135</v>
      </c>
      <c r="AI7" s="75" t="str">
        <f>IF(A7="","",'出勤 (2)'!AI7)</f>
        <v/>
      </c>
    </row>
    <row r="8" s="110" customFormat="1" ht="16.8" customHeight="1" spans="1:35">
      <c r="A8" s="75" t="str">
        <f>IF(设置!C18="","",设置!C18)</f>
        <v/>
      </c>
      <c r="B8" s="75" t="str">
        <f>IF(设置!D18="","",设置!D18)</f>
        <v/>
      </c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 t="s">
        <v>135</v>
      </c>
      <c r="W8" s="135"/>
      <c r="X8" s="135"/>
      <c r="Y8" s="135"/>
      <c r="Z8" s="135"/>
      <c r="AA8" s="135"/>
      <c r="AB8" s="135"/>
      <c r="AC8" s="135"/>
      <c r="AD8" s="135"/>
      <c r="AE8" s="135"/>
      <c r="AF8" s="135" t="s">
        <v>135</v>
      </c>
      <c r="AG8" s="135" t="s">
        <v>135</v>
      </c>
      <c r="AH8" s="135" t="s">
        <v>135</v>
      </c>
      <c r="AI8" s="75" t="str">
        <f>IF(A8="","",'出勤 (2)'!AI8)</f>
        <v/>
      </c>
    </row>
    <row r="9" s="110" customFormat="1" ht="16.8" customHeight="1" spans="1:35">
      <c r="A9" s="75" t="str">
        <f>IF(设置!C19="","",设置!C19)</f>
        <v/>
      </c>
      <c r="B9" s="75" t="str">
        <f>IF(设置!D19="","",设置!D19)</f>
        <v/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91"/>
      <c r="N9" s="135"/>
      <c r="O9" s="135"/>
      <c r="P9" s="135"/>
      <c r="Q9" s="135"/>
      <c r="R9" s="135"/>
      <c r="S9" s="135"/>
      <c r="T9" s="135"/>
      <c r="U9" s="135"/>
      <c r="V9" s="135" t="s">
        <v>135</v>
      </c>
      <c r="W9" s="135"/>
      <c r="X9" s="135"/>
      <c r="Y9" s="135"/>
      <c r="Z9" s="135"/>
      <c r="AA9" s="135"/>
      <c r="AB9" s="135"/>
      <c r="AC9" s="135"/>
      <c r="AD9" s="135"/>
      <c r="AE9" s="135"/>
      <c r="AF9" s="135" t="s">
        <v>135</v>
      </c>
      <c r="AG9" s="135" t="s">
        <v>135</v>
      </c>
      <c r="AH9" s="135" t="s">
        <v>135</v>
      </c>
      <c r="AI9" s="75" t="str">
        <f>IF(A9="","",'出勤 (2)'!AI9)</f>
        <v/>
      </c>
    </row>
    <row r="10" s="110" customFormat="1" ht="16.8" customHeight="1" spans="1:35">
      <c r="A10" s="75" t="str">
        <f>IF(设置!C20="","",设置!C20)</f>
        <v/>
      </c>
      <c r="B10" s="75" t="str">
        <f>IF(设置!D20="","",设置!D20)</f>
        <v/>
      </c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91"/>
      <c r="N10" s="135"/>
      <c r="O10" s="135"/>
      <c r="P10" s="135"/>
      <c r="Q10" s="135"/>
      <c r="R10" s="135"/>
      <c r="S10" s="135"/>
      <c r="T10" s="135"/>
      <c r="U10" s="135"/>
      <c r="V10" s="135" t="s">
        <v>135</v>
      </c>
      <c r="W10" s="135"/>
      <c r="X10" s="135"/>
      <c r="Y10" s="135"/>
      <c r="Z10" s="135"/>
      <c r="AA10" s="135"/>
      <c r="AB10" s="135"/>
      <c r="AC10" s="135"/>
      <c r="AD10" s="135"/>
      <c r="AE10" s="135"/>
      <c r="AF10" s="135" t="s">
        <v>135</v>
      </c>
      <c r="AG10" s="135" t="s">
        <v>135</v>
      </c>
      <c r="AH10" s="135" t="s">
        <v>135</v>
      </c>
      <c r="AI10" s="75" t="str">
        <f>IF(A10="","",'出勤 (2)'!AI10)</f>
        <v/>
      </c>
    </row>
    <row r="11" s="110" customFormat="1" ht="16.8" customHeight="1" spans="1:35">
      <c r="A11" s="75" t="str">
        <f>IF(设置!C21="","",设置!C21)</f>
        <v/>
      </c>
      <c r="B11" s="75" t="str">
        <f>IF(设置!D21="","",设置!D21)</f>
        <v/>
      </c>
      <c r="C11" s="135"/>
      <c r="D11" s="135"/>
      <c r="E11" s="135"/>
      <c r="F11" s="135"/>
      <c r="G11" s="135"/>
      <c r="H11" s="135"/>
      <c r="I11" s="91"/>
      <c r="J11" s="135"/>
      <c r="K11" s="91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 t="s">
        <v>135</v>
      </c>
      <c r="W11" s="135"/>
      <c r="X11" s="135"/>
      <c r="Y11" s="135"/>
      <c r="Z11" s="135"/>
      <c r="AA11" s="135"/>
      <c r="AB11" s="135"/>
      <c r="AC11" s="135"/>
      <c r="AD11" s="135"/>
      <c r="AE11" s="135"/>
      <c r="AF11" s="135" t="s">
        <v>135</v>
      </c>
      <c r="AG11" s="135" t="s">
        <v>135</v>
      </c>
      <c r="AH11" s="135" t="s">
        <v>135</v>
      </c>
      <c r="AI11" s="75" t="str">
        <f>IF(A11="","",'出勤 (2)'!AI11)</f>
        <v/>
      </c>
    </row>
    <row r="12" s="110" customFormat="1" ht="16.8" customHeight="1" spans="1:35">
      <c r="A12" s="75" t="str">
        <f>IF(设置!C22="","",设置!C22)</f>
        <v/>
      </c>
      <c r="B12" s="75" t="str">
        <f>IF(设置!D22="","",设置!D22)</f>
        <v/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 t="s">
        <v>135</v>
      </c>
      <c r="W12" s="135"/>
      <c r="X12" s="135"/>
      <c r="Y12" s="135"/>
      <c r="Z12" s="135"/>
      <c r="AA12" s="135"/>
      <c r="AB12" s="135"/>
      <c r="AC12" s="135"/>
      <c r="AD12" s="135"/>
      <c r="AE12" s="135"/>
      <c r="AF12" s="135" t="s">
        <v>135</v>
      </c>
      <c r="AG12" s="135" t="s">
        <v>135</v>
      </c>
      <c r="AH12" s="135" t="s">
        <v>135</v>
      </c>
      <c r="AI12" s="75" t="str">
        <f>IF(A12="","",'出勤 (2)'!AI12)</f>
        <v/>
      </c>
    </row>
    <row r="13" s="110" customFormat="1" ht="16.8" customHeight="1" spans="1:35">
      <c r="A13" s="75" t="str">
        <f>IF(设置!C23="","",设置!C23)</f>
        <v/>
      </c>
      <c r="B13" s="75" t="str">
        <f>IF(设置!D23="","",设置!D23)</f>
        <v/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 t="s">
        <v>135</v>
      </c>
      <c r="W13" s="135"/>
      <c r="X13" s="135"/>
      <c r="Y13" s="135"/>
      <c r="Z13" s="135"/>
      <c r="AA13" s="135"/>
      <c r="AB13" s="135"/>
      <c r="AC13" s="135"/>
      <c r="AD13" s="135"/>
      <c r="AE13" s="135"/>
      <c r="AF13" s="135" t="s">
        <v>135</v>
      </c>
      <c r="AG13" s="135" t="s">
        <v>135</v>
      </c>
      <c r="AH13" s="135" t="s">
        <v>135</v>
      </c>
      <c r="AI13" s="75" t="str">
        <f>IF(A13="","",'出勤 (2)'!AI13)</f>
        <v/>
      </c>
    </row>
    <row r="14" s="110" customFormat="1" ht="16.8" customHeight="1" spans="1:35">
      <c r="A14" s="75" t="str">
        <f>IF(设置!C24="","",设置!C24)</f>
        <v/>
      </c>
      <c r="B14" s="75" t="str">
        <f>IF(设置!D24="","",设置!D24)</f>
        <v/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 t="s">
        <v>135</v>
      </c>
      <c r="W14" s="135"/>
      <c r="X14" s="135"/>
      <c r="Y14" s="135"/>
      <c r="Z14" s="135"/>
      <c r="AA14" s="135"/>
      <c r="AB14" s="135"/>
      <c r="AC14" s="135"/>
      <c r="AD14" s="135"/>
      <c r="AE14" s="135"/>
      <c r="AF14" s="135" t="s">
        <v>135</v>
      </c>
      <c r="AG14" s="135" t="s">
        <v>135</v>
      </c>
      <c r="AH14" s="135" t="s">
        <v>135</v>
      </c>
      <c r="AI14" s="75" t="str">
        <f>IF(A14="","",'出勤 (2)'!AI14)</f>
        <v/>
      </c>
    </row>
    <row r="15" s="110" customFormat="1" ht="16.8" customHeight="1" spans="1:35">
      <c r="A15" s="75" t="str">
        <f>IF(设置!C25="","",设置!C25)</f>
        <v/>
      </c>
      <c r="B15" s="75" t="str">
        <f>IF(设置!D25="","",设置!D25)</f>
        <v/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 t="s">
        <v>135</v>
      </c>
      <c r="W15" s="135"/>
      <c r="X15" s="135"/>
      <c r="Y15" s="135"/>
      <c r="Z15" s="135"/>
      <c r="AA15" s="135"/>
      <c r="AB15" s="135"/>
      <c r="AC15" s="135"/>
      <c r="AD15" s="135"/>
      <c r="AE15" s="135"/>
      <c r="AF15" s="135" t="s">
        <v>135</v>
      </c>
      <c r="AG15" s="135" t="s">
        <v>135</v>
      </c>
      <c r="AH15" s="135" t="s">
        <v>135</v>
      </c>
      <c r="AI15" s="75" t="str">
        <f>IF(A15="","",'出勤 (2)'!AI15)</f>
        <v/>
      </c>
    </row>
    <row r="16" s="110" customFormat="1" ht="16.8" customHeight="1" spans="1:35">
      <c r="A16" s="75" t="str">
        <f>IF(设置!C26="","",设置!C26)</f>
        <v/>
      </c>
      <c r="B16" s="75" t="str">
        <f>IF(设置!D26="","",设置!D26)</f>
        <v/>
      </c>
      <c r="C16" s="135" t="s">
        <v>135</v>
      </c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 t="s">
        <v>135</v>
      </c>
      <c r="U16" s="135" t="s">
        <v>135</v>
      </c>
      <c r="V16" s="135" t="s">
        <v>135</v>
      </c>
      <c r="W16" s="135"/>
      <c r="X16" s="135"/>
      <c r="Y16" s="135"/>
      <c r="Z16" s="135"/>
      <c r="AA16" s="135"/>
      <c r="AB16" s="135"/>
      <c r="AC16" s="135"/>
      <c r="AD16" s="135"/>
      <c r="AE16" s="135"/>
      <c r="AF16" s="135" t="s">
        <v>135</v>
      </c>
      <c r="AG16" s="135" t="s">
        <v>135</v>
      </c>
      <c r="AH16" s="135" t="s">
        <v>135</v>
      </c>
      <c r="AI16" s="75" t="str">
        <f>IF(A16="","",'出勤 (2)'!AI16)</f>
        <v/>
      </c>
    </row>
    <row r="17" s="110" customFormat="1" ht="16.8" customHeight="1" spans="1:35">
      <c r="A17" s="75" t="str">
        <f>IF(设置!C27="","",设置!C27)</f>
        <v/>
      </c>
      <c r="B17" s="75" t="str">
        <f>IF(设置!D27="","",设置!D27)</f>
        <v/>
      </c>
      <c r="C17" s="135" t="s">
        <v>135</v>
      </c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 t="s">
        <v>135</v>
      </c>
      <c r="U17" s="135" t="s">
        <v>135</v>
      </c>
      <c r="V17" s="135" t="s">
        <v>135</v>
      </c>
      <c r="W17" s="135"/>
      <c r="X17" s="135"/>
      <c r="Y17" s="135"/>
      <c r="Z17" s="135"/>
      <c r="AA17" s="135"/>
      <c r="AB17" s="135"/>
      <c r="AC17" s="135"/>
      <c r="AD17" s="135"/>
      <c r="AE17" s="135"/>
      <c r="AF17" s="135" t="s">
        <v>135</v>
      </c>
      <c r="AG17" s="135" t="s">
        <v>135</v>
      </c>
      <c r="AH17" s="135" t="s">
        <v>135</v>
      </c>
      <c r="AI17" s="75" t="str">
        <f>IF(A17="","",'出勤 (2)'!AI17)</f>
        <v/>
      </c>
    </row>
    <row r="18" s="110" customFormat="1" ht="16.8" customHeight="1" spans="1:35">
      <c r="A18" s="75" t="str">
        <f>IF(设置!C28="","",设置!C28)</f>
        <v/>
      </c>
      <c r="B18" s="75" t="str">
        <f>IF(设置!D28="","",设置!D28)</f>
        <v/>
      </c>
      <c r="C18" s="135" t="s">
        <v>135</v>
      </c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 t="s">
        <v>135</v>
      </c>
      <c r="U18" s="135" t="s">
        <v>135</v>
      </c>
      <c r="V18" s="135" t="s">
        <v>135</v>
      </c>
      <c r="W18" s="135"/>
      <c r="X18" s="135"/>
      <c r="Y18" s="135"/>
      <c r="Z18" s="135"/>
      <c r="AA18" s="135"/>
      <c r="AB18" s="135"/>
      <c r="AC18" s="135"/>
      <c r="AD18" s="135"/>
      <c r="AE18" s="135"/>
      <c r="AF18" s="135" t="s">
        <v>135</v>
      </c>
      <c r="AG18" s="135" t="s">
        <v>135</v>
      </c>
      <c r="AH18" s="135" t="s">
        <v>135</v>
      </c>
      <c r="AI18" s="75" t="str">
        <f>IF(A18="","",'出勤 (2)'!AI18)</f>
        <v/>
      </c>
    </row>
    <row r="19" s="110" customFormat="1" ht="16.8" customHeight="1" spans="1:35">
      <c r="A19" s="75" t="str">
        <f>IF(设置!C29="","",设置!C29)</f>
        <v/>
      </c>
      <c r="B19" s="75" t="str">
        <f>IF(设置!D29="","",设置!D29)</f>
        <v/>
      </c>
      <c r="C19" s="135" t="s">
        <v>135</v>
      </c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 t="s">
        <v>135</v>
      </c>
      <c r="U19" s="135" t="s">
        <v>135</v>
      </c>
      <c r="V19" s="135" t="s">
        <v>135</v>
      </c>
      <c r="W19" s="135"/>
      <c r="X19" s="135"/>
      <c r="Y19" s="135"/>
      <c r="Z19" s="135"/>
      <c r="AA19" s="135"/>
      <c r="AB19" s="135"/>
      <c r="AC19" s="135"/>
      <c r="AD19" s="135"/>
      <c r="AE19" s="135"/>
      <c r="AF19" s="135" t="s">
        <v>135</v>
      </c>
      <c r="AG19" s="135" t="s">
        <v>135</v>
      </c>
      <c r="AH19" s="135" t="s">
        <v>135</v>
      </c>
      <c r="AI19" s="75" t="str">
        <f>IF(A19="","",'出勤 (2)'!AI19)</f>
        <v/>
      </c>
    </row>
    <row r="20" s="110" customFormat="1" ht="16.8" customHeight="1" spans="1:35">
      <c r="A20" s="75" t="str">
        <f>IF(设置!C30="","",设置!C30)</f>
        <v/>
      </c>
      <c r="B20" s="75" t="str">
        <f>IF(设置!D30="","",设置!D30)</f>
        <v/>
      </c>
      <c r="C20" s="135" t="s">
        <v>135</v>
      </c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 t="s">
        <v>135</v>
      </c>
      <c r="U20" s="135" t="s">
        <v>135</v>
      </c>
      <c r="V20" s="135" t="s">
        <v>135</v>
      </c>
      <c r="W20" s="135"/>
      <c r="X20" s="135"/>
      <c r="Y20" s="135"/>
      <c r="Z20" s="135"/>
      <c r="AA20" s="135"/>
      <c r="AB20" s="135"/>
      <c r="AC20" s="135"/>
      <c r="AD20" s="135"/>
      <c r="AE20" s="135"/>
      <c r="AF20" s="135" t="s">
        <v>135</v>
      </c>
      <c r="AG20" s="135" t="s">
        <v>135</v>
      </c>
      <c r="AH20" s="135" t="s">
        <v>135</v>
      </c>
      <c r="AI20" s="75" t="str">
        <f>IF(A20="","",'出勤 (2)'!AI20)</f>
        <v/>
      </c>
    </row>
    <row r="21" s="110" customFormat="1" ht="16.8" customHeight="1" spans="1:35">
      <c r="A21" s="75" t="str">
        <f>IF(设置!C31="","",设置!C31)</f>
        <v/>
      </c>
      <c r="B21" s="75" t="str">
        <f>IF(设置!D31="","",设置!D31)</f>
        <v/>
      </c>
      <c r="C21" s="135" t="s">
        <v>135</v>
      </c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 t="s">
        <v>135</v>
      </c>
      <c r="U21" s="135" t="s">
        <v>135</v>
      </c>
      <c r="V21" s="135" t="s">
        <v>135</v>
      </c>
      <c r="W21" s="135"/>
      <c r="X21" s="135"/>
      <c r="Y21" s="135"/>
      <c r="Z21" s="135"/>
      <c r="AA21" s="135"/>
      <c r="AB21" s="135"/>
      <c r="AC21" s="135"/>
      <c r="AD21" s="135"/>
      <c r="AE21" s="135"/>
      <c r="AF21" s="135" t="s">
        <v>135</v>
      </c>
      <c r="AG21" s="135" t="s">
        <v>135</v>
      </c>
      <c r="AH21" s="135" t="s">
        <v>135</v>
      </c>
      <c r="AI21" s="75" t="str">
        <f>IF(A21="","",'出勤 (2)'!AI21)</f>
        <v/>
      </c>
    </row>
    <row r="22" s="110" customFormat="1" ht="16.8" customHeight="1" spans="1:35">
      <c r="A22" s="75" t="str">
        <f>IF(设置!C32="","",设置!C32)</f>
        <v/>
      </c>
      <c r="B22" s="75" t="str">
        <f>IF(设置!D32="","",设置!D32)</f>
        <v/>
      </c>
      <c r="C22" s="135" t="s">
        <v>135</v>
      </c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 t="s">
        <v>135</v>
      </c>
      <c r="U22" s="135" t="s">
        <v>135</v>
      </c>
      <c r="V22" s="135" t="s">
        <v>135</v>
      </c>
      <c r="W22" s="135"/>
      <c r="X22" s="135"/>
      <c r="Y22" s="135"/>
      <c r="Z22" s="135"/>
      <c r="AA22" s="135"/>
      <c r="AB22" s="135"/>
      <c r="AC22" s="135"/>
      <c r="AD22" s="135"/>
      <c r="AE22" s="135"/>
      <c r="AF22" s="135" t="s">
        <v>135</v>
      </c>
      <c r="AG22" s="135" t="s">
        <v>135</v>
      </c>
      <c r="AH22" s="135" t="s">
        <v>135</v>
      </c>
      <c r="AI22" s="75" t="str">
        <f>IF(A22="","",'出勤 (2)'!AI22)</f>
        <v/>
      </c>
    </row>
    <row r="23" s="110" customFormat="1" ht="16.8" customHeight="1" spans="1:35">
      <c r="A23" s="75" t="str">
        <f>IF(设置!C33="","",设置!C33)</f>
        <v/>
      </c>
      <c r="B23" s="75" t="str">
        <f>IF(设置!D33="","",设置!D33)</f>
        <v/>
      </c>
      <c r="C23" s="135" t="s">
        <v>135</v>
      </c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 t="s">
        <v>135</v>
      </c>
      <c r="U23" s="135" t="s">
        <v>135</v>
      </c>
      <c r="V23" s="135" t="s">
        <v>135</v>
      </c>
      <c r="W23" s="135"/>
      <c r="X23" s="135"/>
      <c r="Y23" s="135"/>
      <c r="Z23" s="135"/>
      <c r="AA23" s="135"/>
      <c r="AB23" s="135"/>
      <c r="AC23" s="135"/>
      <c r="AD23" s="135"/>
      <c r="AE23" s="135"/>
      <c r="AF23" s="135" t="s">
        <v>135</v>
      </c>
      <c r="AG23" s="135" t="s">
        <v>135</v>
      </c>
      <c r="AH23" s="135" t="s">
        <v>135</v>
      </c>
      <c r="AI23" s="75" t="str">
        <f>IF(A23="","",'出勤 (2)'!AI23)</f>
        <v/>
      </c>
    </row>
    <row r="24" s="110" customFormat="1" ht="16.8" customHeight="1" spans="1:35">
      <c r="A24" s="75" t="str">
        <f>IF(设置!C34="","",设置!C34)</f>
        <v/>
      </c>
      <c r="B24" s="75" t="str">
        <f>IF(设置!D34="","",设置!D34)</f>
        <v/>
      </c>
      <c r="C24" s="135" t="s">
        <v>135</v>
      </c>
      <c r="D24" s="135" t="s">
        <v>135</v>
      </c>
      <c r="E24" s="135" t="s">
        <v>135</v>
      </c>
      <c r="F24" s="135" t="s">
        <v>135</v>
      </c>
      <c r="G24" s="135" t="s">
        <v>135</v>
      </c>
      <c r="H24" s="135" t="s">
        <v>135</v>
      </c>
      <c r="I24" s="135" t="s">
        <v>135</v>
      </c>
      <c r="J24" s="135" t="s">
        <v>135</v>
      </c>
      <c r="K24" s="135" t="s">
        <v>135</v>
      </c>
      <c r="L24" s="135" t="s">
        <v>135</v>
      </c>
      <c r="M24" s="135" t="s">
        <v>135</v>
      </c>
      <c r="N24" s="135" t="s">
        <v>135</v>
      </c>
      <c r="O24" s="135" t="s">
        <v>135</v>
      </c>
      <c r="P24" s="135" t="s">
        <v>135</v>
      </c>
      <c r="Q24" s="135" t="s">
        <v>135</v>
      </c>
      <c r="R24" s="135" t="s">
        <v>135</v>
      </c>
      <c r="S24" s="135" t="s">
        <v>135</v>
      </c>
      <c r="T24" s="135" t="s">
        <v>135</v>
      </c>
      <c r="U24" s="135" t="s">
        <v>135</v>
      </c>
      <c r="V24" s="135" t="s">
        <v>135</v>
      </c>
      <c r="W24" s="135"/>
      <c r="X24" s="135"/>
      <c r="Y24" s="135"/>
      <c r="Z24" s="135"/>
      <c r="AA24" s="135"/>
      <c r="AB24" s="135"/>
      <c r="AC24" s="135"/>
      <c r="AD24" s="135"/>
      <c r="AE24" s="135"/>
      <c r="AF24" s="135" t="s">
        <v>135</v>
      </c>
      <c r="AG24" s="135" t="s">
        <v>135</v>
      </c>
      <c r="AH24" s="135" t="s">
        <v>135</v>
      </c>
      <c r="AI24" s="75" t="str">
        <f>IF(A24="","",'出勤 (2)'!AI24)</f>
        <v/>
      </c>
    </row>
    <row r="25" s="110" customFormat="1" ht="16.8" customHeight="1" spans="1:35">
      <c r="A25" s="75" t="str">
        <f>IF(设置!C35="","",设置!C35)</f>
        <v/>
      </c>
      <c r="B25" s="75" t="str">
        <f>IF(设置!D35="","",设置!D35)</f>
        <v/>
      </c>
      <c r="C25" s="135" t="s">
        <v>135</v>
      </c>
      <c r="D25" s="135" t="s">
        <v>135</v>
      </c>
      <c r="E25" s="135" t="s">
        <v>135</v>
      </c>
      <c r="F25" s="135" t="s">
        <v>135</v>
      </c>
      <c r="G25" s="135" t="s">
        <v>135</v>
      </c>
      <c r="H25" s="135" t="s">
        <v>135</v>
      </c>
      <c r="I25" s="135" t="s">
        <v>135</v>
      </c>
      <c r="J25" s="135" t="s">
        <v>135</v>
      </c>
      <c r="K25" s="135" t="s">
        <v>135</v>
      </c>
      <c r="L25" s="135" t="s">
        <v>135</v>
      </c>
      <c r="M25" s="135" t="s">
        <v>135</v>
      </c>
      <c r="N25" s="135" t="s">
        <v>135</v>
      </c>
      <c r="O25" s="135" t="s">
        <v>135</v>
      </c>
      <c r="P25" s="135" t="s">
        <v>135</v>
      </c>
      <c r="Q25" s="135" t="s">
        <v>135</v>
      </c>
      <c r="R25" s="135" t="s">
        <v>135</v>
      </c>
      <c r="S25" s="135" t="s">
        <v>135</v>
      </c>
      <c r="T25" s="135" t="s">
        <v>135</v>
      </c>
      <c r="U25" s="135" t="s">
        <v>135</v>
      </c>
      <c r="V25" s="135" t="s">
        <v>135</v>
      </c>
      <c r="W25" s="135"/>
      <c r="X25" s="135"/>
      <c r="Y25" s="135"/>
      <c r="Z25" s="135"/>
      <c r="AA25" s="135"/>
      <c r="AB25" s="135"/>
      <c r="AC25" s="135"/>
      <c r="AD25" s="135"/>
      <c r="AE25" s="135"/>
      <c r="AF25" s="135" t="s">
        <v>135</v>
      </c>
      <c r="AG25" s="135" t="s">
        <v>135</v>
      </c>
      <c r="AH25" s="135" t="s">
        <v>135</v>
      </c>
      <c r="AI25" s="75" t="str">
        <f>IF(A25="","",'出勤 (2)'!AI25)</f>
        <v/>
      </c>
    </row>
    <row r="26" s="110" customFormat="1" ht="16.8" customHeight="1" spans="1:35">
      <c r="A26" s="75" t="str">
        <f>IF(设置!C36="","",设置!C36)</f>
        <v/>
      </c>
      <c r="B26" s="75" t="str">
        <f>IF(设置!D36="","",设置!D36)</f>
        <v/>
      </c>
      <c r="C26" s="135" t="s">
        <v>135</v>
      </c>
      <c r="D26" s="135" t="s">
        <v>135</v>
      </c>
      <c r="E26" s="135" t="s">
        <v>135</v>
      </c>
      <c r="F26" s="135" t="s">
        <v>135</v>
      </c>
      <c r="G26" s="135" t="s">
        <v>135</v>
      </c>
      <c r="H26" s="135" t="s">
        <v>135</v>
      </c>
      <c r="I26" s="135" t="s">
        <v>135</v>
      </c>
      <c r="J26" s="135" t="s">
        <v>135</v>
      </c>
      <c r="K26" s="135" t="s">
        <v>135</v>
      </c>
      <c r="L26" s="135" t="s">
        <v>135</v>
      </c>
      <c r="M26" s="135" t="s">
        <v>135</v>
      </c>
      <c r="N26" s="135" t="s">
        <v>135</v>
      </c>
      <c r="O26" s="135" t="s">
        <v>135</v>
      </c>
      <c r="P26" s="135" t="s">
        <v>135</v>
      </c>
      <c r="Q26" s="135" t="s">
        <v>135</v>
      </c>
      <c r="R26" s="135" t="s">
        <v>135</v>
      </c>
      <c r="S26" s="135" t="s">
        <v>135</v>
      </c>
      <c r="T26" s="135" t="s">
        <v>135</v>
      </c>
      <c r="U26" s="135" t="s">
        <v>135</v>
      </c>
      <c r="V26" s="135" t="s">
        <v>135</v>
      </c>
      <c r="W26" s="135"/>
      <c r="X26" s="135"/>
      <c r="Y26" s="135"/>
      <c r="Z26" s="135"/>
      <c r="AA26" s="135"/>
      <c r="AB26" s="135"/>
      <c r="AC26" s="135"/>
      <c r="AD26" s="135"/>
      <c r="AE26" s="135"/>
      <c r="AF26" s="135" t="s">
        <v>135</v>
      </c>
      <c r="AG26" s="135" t="s">
        <v>135</v>
      </c>
      <c r="AH26" s="135" t="s">
        <v>135</v>
      </c>
      <c r="AI26" s="75" t="str">
        <f>IF(A26="","",'出勤 (2)'!AI26)</f>
        <v/>
      </c>
    </row>
    <row r="27" s="110" customFormat="1" ht="16.8" customHeight="1" spans="1:35">
      <c r="A27" s="75" t="str">
        <f>IF(设置!C37="","",设置!C37)</f>
        <v/>
      </c>
      <c r="B27" s="75" t="str">
        <f>IF(设置!D37="","",设置!D37)</f>
        <v/>
      </c>
      <c r="C27" s="135" t="s">
        <v>135</v>
      </c>
      <c r="D27" s="135" t="s">
        <v>135</v>
      </c>
      <c r="E27" s="135" t="s">
        <v>135</v>
      </c>
      <c r="F27" s="135" t="s">
        <v>135</v>
      </c>
      <c r="G27" s="135" t="s">
        <v>135</v>
      </c>
      <c r="H27" s="135" t="s">
        <v>135</v>
      </c>
      <c r="I27" s="135" t="s">
        <v>135</v>
      </c>
      <c r="J27" s="135" t="s">
        <v>135</v>
      </c>
      <c r="K27" s="135" t="s">
        <v>135</v>
      </c>
      <c r="L27" s="135" t="s">
        <v>135</v>
      </c>
      <c r="M27" s="135" t="s">
        <v>135</v>
      </c>
      <c r="N27" s="135" t="s">
        <v>135</v>
      </c>
      <c r="O27" s="135" t="s">
        <v>135</v>
      </c>
      <c r="P27" s="135" t="s">
        <v>135</v>
      </c>
      <c r="Q27" s="135" t="s">
        <v>135</v>
      </c>
      <c r="R27" s="135" t="s">
        <v>135</v>
      </c>
      <c r="S27" s="135" t="s">
        <v>135</v>
      </c>
      <c r="T27" s="135" t="s">
        <v>135</v>
      </c>
      <c r="U27" s="135" t="s">
        <v>135</v>
      </c>
      <c r="V27" s="135" t="s">
        <v>135</v>
      </c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 t="s">
        <v>135</v>
      </c>
      <c r="AI27" s="75" t="str">
        <f>IF(A27="","",'出勤 (2)'!AI27)</f>
        <v/>
      </c>
    </row>
    <row r="28" s="110" customFormat="1" ht="16.8" customHeight="1" spans="1:35">
      <c r="A28" s="75" t="str">
        <f>IF(设置!C38="","",设置!C38)</f>
        <v/>
      </c>
      <c r="B28" s="75" t="str">
        <f>IF(设置!D38="","",设置!D38)</f>
        <v/>
      </c>
      <c r="C28" s="135" t="s">
        <v>135</v>
      </c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 t="s">
        <v>135</v>
      </c>
      <c r="AI28" s="75" t="str">
        <f>IF(A28="","",'出勤 (2)'!AI28)</f>
        <v/>
      </c>
    </row>
    <row r="29" s="110" customFormat="1" ht="16.8" customHeight="1" spans="1:35">
      <c r="A29" s="75" t="str">
        <f>IF(设置!C39="","",设置!C39)</f>
        <v/>
      </c>
      <c r="B29" s="75" t="str">
        <f>IF(设置!D39="","",设置!D39)</f>
        <v/>
      </c>
      <c r="C29" s="135" t="s">
        <v>135</v>
      </c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 t="s">
        <v>135</v>
      </c>
      <c r="AI29" s="75" t="str">
        <f>IF(A29="","",'出勤 (2)'!AI29)</f>
        <v/>
      </c>
    </row>
    <row r="30" s="110" customFormat="1" ht="16.8" customHeight="1" spans="1:35">
      <c r="A30" s="75" t="str">
        <f>IF(设置!C40="","",设置!C40)</f>
        <v/>
      </c>
      <c r="B30" s="75" t="str">
        <f>IF(设置!D40="","",设置!D40)</f>
        <v/>
      </c>
      <c r="C30" s="135" t="s">
        <v>135</v>
      </c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 t="s">
        <v>135</v>
      </c>
      <c r="AI30" s="75" t="str">
        <f>IF(A30="","",'出勤 (2)'!AI30)</f>
        <v/>
      </c>
    </row>
    <row r="31" s="110" customFormat="1" ht="16.8" customHeight="1" spans="1:35">
      <c r="A31" s="75" t="str">
        <f>IF(设置!C41="","",设置!C41)</f>
        <v/>
      </c>
      <c r="B31" s="75" t="str">
        <f>IF(设置!D41="","",设置!D41)</f>
        <v/>
      </c>
      <c r="C31" s="135" t="s">
        <v>135</v>
      </c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 t="s">
        <v>135</v>
      </c>
      <c r="AI31" s="75" t="str">
        <f>IF(A31="","",'出勤 (2)'!AI31)</f>
        <v/>
      </c>
    </row>
    <row r="32" s="110" customFormat="1" ht="16.8" customHeight="1" spans="1:35">
      <c r="A32" s="75" t="str">
        <f>IF(设置!C42="","",设置!C42)</f>
        <v/>
      </c>
      <c r="B32" s="75" t="str">
        <f>IF(设置!D42="","",设置!D42)</f>
        <v/>
      </c>
      <c r="C32" s="135" t="s">
        <v>135</v>
      </c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 t="s">
        <v>135</v>
      </c>
      <c r="AI32" s="75" t="str">
        <f>IF(A32="","",'出勤 (2)'!AI32)</f>
        <v/>
      </c>
    </row>
    <row r="33" s="110" customFormat="1" ht="16.8" customHeight="1" spans="1:35">
      <c r="A33" s="75" t="str">
        <f>IF(设置!C43="","",设置!C43)</f>
        <v/>
      </c>
      <c r="B33" s="75" t="str">
        <f>IF(设置!D43="","",设置!D43)</f>
        <v/>
      </c>
      <c r="C33" s="135" t="s">
        <v>135</v>
      </c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 t="s">
        <v>135</v>
      </c>
      <c r="AG33" s="135" t="s">
        <v>135</v>
      </c>
      <c r="AH33" s="135" t="s">
        <v>135</v>
      </c>
      <c r="AI33" s="75" t="str">
        <f>IF(A33="","",'出勤 (2)'!AI33)</f>
        <v/>
      </c>
    </row>
    <row r="34" s="110" customFormat="1" ht="16.8" customHeight="1" spans="1:35">
      <c r="A34" s="75" t="str">
        <f>IF(设置!C44="","",设置!C44)</f>
        <v/>
      </c>
      <c r="B34" s="75" t="str">
        <f>IF(设置!D44="","",设置!D44)</f>
        <v/>
      </c>
      <c r="C34" s="135" t="s">
        <v>135</v>
      </c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 t="s">
        <v>135</v>
      </c>
      <c r="AG34" s="135" t="s">
        <v>135</v>
      </c>
      <c r="AH34" s="135" t="s">
        <v>135</v>
      </c>
      <c r="AI34" s="75" t="str">
        <f>IF(A34="","",'出勤 (2)'!AI34)</f>
        <v/>
      </c>
    </row>
    <row r="35" s="110" customFormat="1" ht="16.8" customHeight="1" spans="1:35">
      <c r="A35" s="75" t="str">
        <f>IF(设置!C45="","",设置!C45)</f>
        <v/>
      </c>
      <c r="B35" s="75" t="str">
        <f>IF(设置!D45="","",设置!D45)</f>
        <v/>
      </c>
      <c r="C35" s="135" t="s">
        <v>135</v>
      </c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 t="s">
        <v>135</v>
      </c>
      <c r="AG35" s="135" t="s">
        <v>135</v>
      </c>
      <c r="AH35" s="135" t="s">
        <v>135</v>
      </c>
      <c r="AI35" s="75" t="str">
        <f>IF(A35="","",'出勤 (2)'!AI35)</f>
        <v/>
      </c>
    </row>
    <row r="36" s="110" customFormat="1" ht="16.8" customHeight="1" spans="1:35">
      <c r="A36" s="75" t="str">
        <f>IF(设置!C46="","",设置!C46)</f>
        <v/>
      </c>
      <c r="B36" s="75" t="str">
        <f>IF(设置!D46="","",设置!D46)</f>
        <v/>
      </c>
      <c r="C36" s="135" t="s">
        <v>135</v>
      </c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 t="s">
        <v>135</v>
      </c>
      <c r="AG36" s="135" t="s">
        <v>135</v>
      </c>
      <c r="AH36" s="135" t="s">
        <v>135</v>
      </c>
      <c r="AI36" s="75" t="str">
        <f>IF(A36="","",'出勤 (2)'!AI36)</f>
        <v/>
      </c>
    </row>
    <row r="37" s="110" customFormat="1" ht="16.8" customHeight="1" spans="1:35">
      <c r="A37" s="75" t="str">
        <f>IF(设置!C47="","",设置!C47)</f>
        <v/>
      </c>
      <c r="B37" s="75" t="str">
        <f>IF(设置!D47="","",设置!D47)</f>
        <v/>
      </c>
      <c r="C37" s="135" t="s">
        <v>135</v>
      </c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 t="s">
        <v>135</v>
      </c>
      <c r="AG37" s="135" t="s">
        <v>135</v>
      </c>
      <c r="AH37" s="135" t="s">
        <v>135</v>
      </c>
      <c r="AI37" s="75" t="str">
        <f>IF(A37="","",'出勤 (2)'!AI37)</f>
        <v/>
      </c>
    </row>
    <row r="38" s="110" customFormat="1" ht="16.8" customHeight="1" spans="1:35">
      <c r="A38" s="75" t="str">
        <f>IF(设置!C48="","",设置!C48)</f>
        <v/>
      </c>
      <c r="B38" s="75" t="str">
        <f>IF(设置!D48="","",设置!D48)</f>
        <v/>
      </c>
      <c r="C38" s="135" t="s">
        <v>135</v>
      </c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 t="s">
        <v>135</v>
      </c>
      <c r="AG38" s="135" t="s">
        <v>135</v>
      </c>
      <c r="AH38" s="135" t="s">
        <v>135</v>
      </c>
      <c r="AI38" s="75" t="str">
        <f>IF(A38="","",'出勤 (2)'!AI38)</f>
        <v/>
      </c>
    </row>
    <row r="39" s="110" customFormat="1" ht="16.8" customHeight="1" spans="1:35">
      <c r="A39" s="75" t="str">
        <f>IF(设置!C49="","",设置!C49)</f>
        <v/>
      </c>
      <c r="B39" s="75" t="str">
        <f>IF(设置!D49="","",设置!D49)</f>
        <v/>
      </c>
      <c r="C39" s="135" t="s">
        <v>135</v>
      </c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 t="s">
        <v>135</v>
      </c>
      <c r="AG39" s="135" t="s">
        <v>135</v>
      </c>
      <c r="AH39" s="135" t="s">
        <v>135</v>
      </c>
      <c r="AI39" s="75" t="str">
        <f>IF(A39="","",'出勤 (2)'!AI39)</f>
        <v/>
      </c>
    </row>
    <row r="40" s="110" customFormat="1" ht="16.8" customHeight="1" spans="1:35">
      <c r="A40" s="75" t="str">
        <f>IF(设置!C50="","",设置!C50)</f>
        <v/>
      </c>
      <c r="B40" s="75" t="str">
        <f>IF(设置!D50="","",设置!D50)</f>
        <v/>
      </c>
      <c r="C40" s="135" t="s">
        <v>135</v>
      </c>
      <c r="D40" s="135" t="s">
        <v>135</v>
      </c>
      <c r="E40" s="135" t="s">
        <v>135</v>
      </c>
      <c r="F40" s="135" t="s">
        <v>135</v>
      </c>
      <c r="G40" s="135" t="s">
        <v>135</v>
      </c>
      <c r="H40" s="135" t="s">
        <v>135</v>
      </c>
      <c r="I40" s="135" t="s">
        <v>135</v>
      </c>
      <c r="J40" s="135" t="s">
        <v>135</v>
      </c>
      <c r="K40" s="135" t="s">
        <v>135</v>
      </c>
      <c r="L40" s="135" t="s">
        <v>135</v>
      </c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 t="s">
        <v>135</v>
      </c>
      <c r="AG40" s="135" t="s">
        <v>135</v>
      </c>
      <c r="AH40" s="135" t="s">
        <v>135</v>
      </c>
      <c r="AI40" s="75" t="str">
        <f>IF(A40="","",'出勤 (2)'!AI40)</f>
        <v/>
      </c>
    </row>
    <row r="41" s="110" customFormat="1" ht="16.8" customHeight="1" spans="1:35">
      <c r="A41" s="75" t="str">
        <f>IF(设置!C51="","",设置!C51)</f>
        <v/>
      </c>
      <c r="B41" s="75" t="str">
        <f>IF(设置!D51="","",设置!D51)</f>
        <v/>
      </c>
      <c r="C41" s="135" t="s">
        <v>135</v>
      </c>
      <c r="D41" s="135" t="s">
        <v>135</v>
      </c>
      <c r="E41" s="135" t="s">
        <v>135</v>
      </c>
      <c r="F41" s="135" t="s">
        <v>135</v>
      </c>
      <c r="G41" s="135" t="s">
        <v>135</v>
      </c>
      <c r="H41" s="135" t="s">
        <v>135</v>
      </c>
      <c r="I41" s="135" t="s">
        <v>135</v>
      </c>
      <c r="J41" s="135" t="s">
        <v>135</v>
      </c>
      <c r="K41" s="135" t="s">
        <v>135</v>
      </c>
      <c r="L41" s="135" t="s">
        <v>135</v>
      </c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 t="s">
        <v>135</v>
      </c>
      <c r="AG41" s="135" t="s">
        <v>135</v>
      </c>
      <c r="AH41" s="135" t="s">
        <v>135</v>
      </c>
      <c r="AI41" s="75" t="str">
        <f>IF(A41="","",'出勤 (2)'!AI41)</f>
        <v/>
      </c>
    </row>
    <row r="42" s="110" customFormat="1" ht="16.8" customHeight="1" spans="1:35">
      <c r="A42" s="75" t="str">
        <f>IF(设置!C52="","",设置!C52)</f>
        <v/>
      </c>
      <c r="B42" s="75" t="str">
        <f>IF(设置!D52="","",设置!D52)</f>
        <v/>
      </c>
      <c r="C42" s="135" t="s">
        <v>135</v>
      </c>
      <c r="D42" s="135" t="s">
        <v>135</v>
      </c>
      <c r="E42" s="135" t="s">
        <v>135</v>
      </c>
      <c r="F42" s="135" t="s">
        <v>135</v>
      </c>
      <c r="G42" s="135" t="s">
        <v>135</v>
      </c>
      <c r="H42" s="135" t="s">
        <v>135</v>
      </c>
      <c r="I42" s="135" t="s">
        <v>135</v>
      </c>
      <c r="J42" s="135" t="s">
        <v>135</v>
      </c>
      <c r="K42" s="135" t="s">
        <v>135</v>
      </c>
      <c r="L42" s="135" t="s">
        <v>135</v>
      </c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 t="s">
        <v>135</v>
      </c>
      <c r="AG42" s="135" t="s">
        <v>135</v>
      </c>
      <c r="AH42" s="135" t="s">
        <v>135</v>
      </c>
      <c r="AI42" s="75" t="str">
        <f>IF(A42="","",'出勤 (2)'!AI42)</f>
        <v/>
      </c>
    </row>
    <row r="43" s="110" customFormat="1" ht="16.8" customHeight="1" spans="1:35">
      <c r="A43" s="75" t="str">
        <f>IF(设置!C53="","",设置!C53)</f>
        <v/>
      </c>
      <c r="B43" s="75" t="str">
        <f>IF(设置!D53="","",设置!D53)</f>
        <v/>
      </c>
      <c r="C43" s="135" t="s">
        <v>135</v>
      </c>
      <c r="D43" s="135" t="s">
        <v>135</v>
      </c>
      <c r="E43" s="135" t="s">
        <v>135</v>
      </c>
      <c r="F43" s="135" t="s">
        <v>135</v>
      </c>
      <c r="G43" s="135" t="s">
        <v>135</v>
      </c>
      <c r="H43" s="135" t="s">
        <v>135</v>
      </c>
      <c r="I43" s="135" t="s">
        <v>135</v>
      </c>
      <c r="J43" s="135" t="s">
        <v>135</v>
      </c>
      <c r="K43" s="135" t="s">
        <v>135</v>
      </c>
      <c r="L43" s="135" t="s">
        <v>135</v>
      </c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 t="s">
        <v>135</v>
      </c>
      <c r="AG43" s="135" t="s">
        <v>135</v>
      </c>
      <c r="AH43" s="135" t="s">
        <v>135</v>
      </c>
      <c r="AI43" s="75" t="str">
        <f>IF(A43="","",'出勤 (2)'!AI43)</f>
        <v/>
      </c>
    </row>
    <row r="44" s="110" customFormat="1" ht="16.8" customHeight="1" spans="1:35">
      <c r="A44" s="75" t="str">
        <f>IF(设置!C54="","",设置!C54)</f>
        <v/>
      </c>
      <c r="B44" s="75" t="str">
        <f>IF(设置!D54="","",设置!D54)</f>
        <v/>
      </c>
      <c r="C44" s="135" t="s">
        <v>135</v>
      </c>
      <c r="D44" s="135" t="s">
        <v>135</v>
      </c>
      <c r="E44" s="135" t="s">
        <v>135</v>
      </c>
      <c r="F44" s="135" t="s">
        <v>135</v>
      </c>
      <c r="G44" s="135" t="s">
        <v>135</v>
      </c>
      <c r="H44" s="135" t="s">
        <v>135</v>
      </c>
      <c r="I44" s="135" t="s">
        <v>135</v>
      </c>
      <c r="J44" s="135" t="s">
        <v>135</v>
      </c>
      <c r="K44" s="135" t="s">
        <v>135</v>
      </c>
      <c r="L44" s="135" t="s">
        <v>135</v>
      </c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 t="s">
        <v>135</v>
      </c>
      <c r="AG44" s="135" t="s">
        <v>135</v>
      </c>
      <c r="AH44" s="135" t="s">
        <v>135</v>
      </c>
      <c r="AI44" s="75" t="str">
        <f>IF(A44="","",'出勤 (2)'!AI44)</f>
        <v/>
      </c>
    </row>
    <row r="45" s="110" customFormat="1" ht="16.8" customHeight="1" spans="1:35">
      <c r="A45" s="75" t="str">
        <f>IF(设置!C55="","",设置!C55)</f>
        <v/>
      </c>
      <c r="B45" s="75" t="str">
        <f>IF(设置!D55="","",设置!D55)</f>
        <v/>
      </c>
      <c r="C45" s="135" t="s">
        <v>135</v>
      </c>
      <c r="D45" s="135" t="s">
        <v>135</v>
      </c>
      <c r="E45" s="135" t="s">
        <v>135</v>
      </c>
      <c r="F45" s="135" t="s">
        <v>135</v>
      </c>
      <c r="G45" s="135" t="s">
        <v>135</v>
      </c>
      <c r="H45" s="135" t="s">
        <v>135</v>
      </c>
      <c r="I45" s="135" t="s">
        <v>135</v>
      </c>
      <c r="J45" s="135" t="s">
        <v>135</v>
      </c>
      <c r="K45" s="135" t="s">
        <v>135</v>
      </c>
      <c r="L45" s="135" t="s">
        <v>135</v>
      </c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 t="s">
        <v>135</v>
      </c>
      <c r="AG45" s="135" t="s">
        <v>135</v>
      </c>
      <c r="AH45" s="135" t="s">
        <v>135</v>
      </c>
      <c r="AI45" s="75" t="str">
        <f>IF(A45="","",'出勤 (2)'!AI45)</f>
        <v/>
      </c>
    </row>
    <row r="46" s="110" customFormat="1" ht="16.8" customHeight="1" spans="1:35">
      <c r="A46" s="75" t="str">
        <f>IF(设置!C56="","",设置!C56)</f>
        <v/>
      </c>
      <c r="B46" s="75" t="str">
        <f>IF(设置!D56="","",设置!D56)</f>
        <v/>
      </c>
      <c r="C46" s="135" t="s">
        <v>135</v>
      </c>
      <c r="D46" s="135" t="s">
        <v>135</v>
      </c>
      <c r="E46" s="135" t="s">
        <v>135</v>
      </c>
      <c r="F46" s="135" t="s">
        <v>135</v>
      </c>
      <c r="G46" s="135" t="s">
        <v>135</v>
      </c>
      <c r="H46" s="135" t="s">
        <v>135</v>
      </c>
      <c r="I46" s="135" t="s">
        <v>135</v>
      </c>
      <c r="J46" s="135" t="s">
        <v>135</v>
      </c>
      <c r="K46" s="135" t="s">
        <v>135</v>
      </c>
      <c r="L46" s="135" t="s">
        <v>135</v>
      </c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 t="s">
        <v>135</v>
      </c>
      <c r="AG46" s="135" t="s">
        <v>135</v>
      </c>
      <c r="AH46" s="135" t="s">
        <v>135</v>
      </c>
      <c r="AI46" s="75" t="str">
        <f>IF(A46="","",'出勤 (2)'!AI46)</f>
        <v/>
      </c>
    </row>
    <row r="47" s="110" customFormat="1" ht="16.8" customHeight="1" spans="1:35">
      <c r="A47" s="75" t="str">
        <f>IF(设置!C57="","",设置!C57)</f>
        <v/>
      </c>
      <c r="B47" s="75" t="str">
        <f>IF(设置!D57="","",设置!D57)</f>
        <v/>
      </c>
      <c r="C47" s="135" t="s">
        <v>135</v>
      </c>
      <c r="D47" s="135" t="s">
        <v>135</v>
      </c>
      <c r="E47" s="135" t="s">
        <v>135</v>
      </c>
      <c r="F47" s="135" t="s">
        <v>135</v>
      </c>
      <c r="G47" s="135" t="s">
        <v>135</v>
      </c>
      <c r="H47" s="135" t="s">
        <v>135</v>
      </c>
      <c r="I47" s="135" t="s">
        <v>135</v>
      </c>
      <c r="J47" s="135" t="s">
        <v>135</v>
      </c>
      <c r="K47" s="135" t="s">
        <v>135</v>
      </c>
      <c r="L47" s="135" t="s">
        <v>135</v>
      </c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 t="s">
        <v>135</v>
      </c>
      <c r="AG47" s="135" t="s">
        <v>135</v>
      </c>
      <c r="AH47" s="135" t="s">
        <v>135</v>
      </c>
      <c r="AI47" s="75" t="str">
        <f>IF(A47="","",'出勤 (2)'!AI47)</f>
        <v/>
      </c>
    </row>
    <row r="48" s="110" customFormat="1" ht="16.8" customHeight="1" spans="1:35">
      <c r="A48" s="75" t="str">
        <f>IF(设置!C58="","",设置!C58)</f>
        <v/>
      </c>
      <c r="B48" s="75" t="str">
        <f>IF(设置!D58="","",设置!D58)</f>
        <v/>
      </c>
      <c r="C48" s="135" t="s">
        <v>135</v>
      </c>
      <c r="D48" s="135" t="s">
        <v>135</v>
      </c>
      <c r="E48" s="135" t="s">
        <v>135</v>
      </c>
      <c r="F48" s="135" t="s">
        <v>135</v>
      </c>
      <c r="G48" s="135" t="s">
        <v>135</v>
      </c>
      <c r="H48" s="135" t="s">
        <v>135</v>
      </c>
      <c r="I48" s="135" t="s">
        <v>135</v>
      </c>
      <c r="J48" s="135" t="s">
        <v>135</v>
      </c>
      <c r="K48" s="135" t="s">
        <v>135</v>
      </c>
      <c r="L48" s="135" t="s">
        <v>135</v>
      </c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 t="s">
        <v>135</v>
      </c>
      <c r="AG48" s="135" t="s">
        <v>135</v>
      </c>
      <c r="AH48" s="135" t="s">
        <v>135</v>
      </c>
      <c r="AI48" s="75" t="str">
        <f>IF(A48="","",'出勤 (2)'!AI48)</f>
        <v/>
      </c>
    </row>
    <row r="49" s="110" customFormat="1" ht="16.8" customHeight="1" spans="1:35">
      <c r="A49" s="75" t="str">
        <f>IF(设置!C59="","",设置!C59)</f>
        <v/>
      </c>
      <c r="B49" s="75" t="str">
        <f>IF(设置!D59="","",设置!D59)</f>
        <v/>
      </c>
      <c r="C49" s="135" t="s">
        <v>135</v>
      </c>
      <c r="D49" s="135" t="s">
        <v>135</v>
      </c>
      <c r="E49" s="135" t="s">
        <v>135</v>
      </c>
      <c r="F49" s="135" t="s">
        <v>135</v>
      </c>
      <c r="G49" s="135" t="s">
        <v>135</v>
      </c>
      <c r="H49" s="135" t="s">
        <v>135</v>
      </c>
      <c r="I49" s="135" t="s">
        <v>135</v>
      </c>
      <c r="J49" s="135" t="s">
        <v>135</v>
      </c>
      <c r="K49" s="135" t="s">
        <v>135</v>
      </c>
      <c r="L49" s="135" t="s">
        <v>135</v>
      </c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 t="s">
        <v>135</v>
      </c>
      <c r="AG49" s="135" t="s">
        <v>135</v>
      </c>
      <c r="AH49" s="135" t="s">
        <v>135</v>
      </c>
      <c r="AI49" s="75" t="str">
        <f>IF(A49="","",'出勤 (2)'!AI49)</f>
        <v/>
      </c>
    </row>
    <row r="50" s="110" customFormat="1" ht="16.8" customHeight="1" spans="1:35">
      <c r="A50" s="75" t="str">
        <f>IF(设置!C60="","",设置!C60)</f>
        <v/>
      </c>
      <c r="B50" s="75" t="str">
        <f>IF(设置!D60="","",设置!D60)</f>
        <v/>
      </c>
      <c r="C50" s="135" t="s">
        <v>135</v>
      </c>
      <c r="D50" s="135" t="s">
        <v>135</v>
      </c>
      <c r="E50" s="135" t="s">
        <v>135</v>
      </c>
      <c r="F50" s="135" t="s">
        <v>135</v>
      </c>
      <c r="G50" s="135" t="s">
        <v>135</v>
      </c>
      <c r="H50" s="135" t="s">
        <v>135</v>
      </c>
      <c r="I50" s="135" t="s">
        <v>135</v>
      </c>
      <c r="J50" s="135" t="s">
        <v>135</v>
      </c>
      <c r="K50" s="135" t="s">
        <v>135</v>
      </c>
      <c r="L50" s="135" t="s">
        <v>135</v>
      </c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 t="s">
        <v>135</v>
      </c>
      <c r="AG50" s="135" t="s">
        <v>135</v>
      </c>
      <c r="AH50" s="135" t="s">
        <v>135</v>
      </c>
      <c r="AI50" s="75" t="str">
        <f>IF(A50="","",'出勤 (2)'!AI50)</f>
        <v/>
      </c>
    </row>
    <row r="51" s="110" customFormat="1" ht="16.8" customHeight="1" spans="1:35">
      <c r="A51" s="75" t="str">
        <f>IF(设置!C61="","",设置!C61)</f>
        <v/>
      </c>
      <c r="B51" s="75" t="str">
        <f>IF(设置!D61="","",设置!D61)</f>
        <v/>
      </c>
      <c r="C51" s="135" t="s">
        <v>135</v>
      </c>
      <c r="D51" s="135" t="s">
        <v>135</v>
      </c>
      <c r="E51" s="135" t="s">
        <v>135</v>
      </c>
      <c r="F51" s="135" t="s">
        <v>135</v>
      </c>
      <c r="G51" s="135" t="s">
        <v>135</v>
      </c>
      <c r="H51" s="135" t="s">
        <v>135</v>
      </c>
      <c r="I51" s="135" t="s">
        <v>135</v>
      </c>
      <c r="J51" s="135" t="s">
        <v>135</v>
      </c>
      <c r="K51" s="135" t="s">
        <v>135</v>
      </c>
      <c r="L51" s="135" t="s">
        <v>135</v>
      </c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 t="s">
        <v>135</v>
      </c>
      <c r="AG51" s="135" t="s">
        <v>135</v>
      </c>
      <c r="AH51" s="135" t="s">
        <v>135</v>
      </c>
      <c r="AI51" s="75" t="str">
        <f>IF(A51="","",'出勤 (2)'!AI51)</f>
        <v/>
      </c>
    </row>
    <row r="52" s="110" customFormat="1" ht="16.8" customHeight="1" spans="1:35">
      <c r="A52" s="75" t="str">
        <f>IF(设置!C62="","",设置!C62)</f>
        <v/>
      </c>
      <c r="B52" s="75" t="str">
        <f>IF(设置!D62="","",设置!D62)</f>
        <v/>
      </c>
      <c r="C52" s="135" t="s">
        <v>135</v>
      </c>
      <c r="D52" s="135" t="s">
        <v>135</v>
      </c>
      <c r="E52" s="135" t="s">
        <v>135</v>
      </c>
      <c r="F52" s="135" t="s">
        <v>135</v>
      </c>
      <c r="G52" s="135" t="s">
        <v>135</v>
      </c>
      <c r="H52" s="135" t="s">
        <v>135</v>
      </c>
      <c r="I52" s="135" t="s">
        <v>135</v>
      </c>
      <c r="J52" s="135" t="s">
        <v>135</v>
      </c>
      <c r="K52" s="135" t="s">
        <v>135</v>
      </c>
      <c r="L52" s="135" t="s">
        <v>135</v>
      </c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 t="s">
        <v>135</v>
      </c>
      <c r="AG52" s="135" t="s">
        <v>135</v>
      </c>
      <c r="AH52" s="135" t="s">
        <v>135</v>
      </c>
      <c r="AI52" s="75" t="str">
        <f>IF(A52="","",'出勤 (2)'!AI52)</f>
        <v/>
      </c>
    </row>
    <row r="53" s="110" customFormat="1" ht="16.8" customHeight="1" spans="1:35">
      <c r="A53" s="75" t="str">
        <f>IF(设置!C63="","",设置!C63)</f>
        <v/>
      </c>
      <c r="B53" s="75" t="str">
        <f>IF(设置!D63="","",设置!D63)</f>
        <v/>
      </c>
      <c r="C53" s="135" t="s">
        <v>135</v>
      </c>
      <c r="D53" s="135" t="s">
        <v>135</v>
      </c>
      <c r="E53" s="135" t="s">
        <v>135</v>
      </c>
      <c r="F53" s="135" t="s">
        <v>135</v>
      </c>
      <c r="G53" s="135" t="s">
        <v>135</v>
      </c>
      <c r="H53" s="135" t="s">
        <v>135</v>
      </c>
      <c r="I53" s="135" t="s">
        <v>135</v>
      </c>
      <c r="J53" s="135" t="s">
        <v>135</v>
      </c>
      <c r="K53" s="135" t="s">
        <v>135</v>
      </c>
      <c r="L53" s="135" t="s">
        <v>135</v>
      </c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 t="s">
        <v>135</v>
      </c>
      <c r="AG53" s="135" t="s">
        <v>135</v>
      </c>
      <c r="AH53" s="135" t="s">
        <v>135</v>
      </c>
      <c r="AI53" s="75" t="str">
        <f>IF(A53="","",'出勤 (2)'!AI53)</f>
        <v/>
      </c>
    </row>
    <row r="54" s="110" customFormat="1" ht="16.8" customHeight="1" spans="1:35">
      <c r="A54" s="75" t="str">
        <f>IF(设置!C64="","",设置!C64)</f>
        <v/>
      </c>
      <c r="B54" s="75" t="str">
        <f>IF(设置!D64="","",设置!D64)</f>
        <v/>
      </c>
      <c r="C54" s="135" t="s">
        <v>135</v>
      </c>
      <c r="D54" s="135" t="s">
        <v>135</v>
      </c>
      <c r="E54" s="135" t="s">
        <v>135</v>
      </c>
      <c r="F54" s="135" t="s">
        <v>135</v>
      </c>
      <c r="G54" s="135" t="s">
        <v>135</v>
      </c>
      <c r="H54" s="135" t="s">
        <v>135</v>
      </c>
      <c r="I54" s="135" t="s">
        <v>135</v>
      </c>
      <c r="J54" s="135" t="s">
        <v>135</v>
      </c>
      <c r="K54" s="135" t="s">
        <v>135</v>
      </c>
      <c r="L54" s="135" t="s">
        <v>135</v>
      </c>
      <c r="M54" s="135" t="s">
        <v>135</v>
      </c>
      <c r="N54" s="135" t="s">
        <v>135</v>
      </c>
      <c r="O54" s="135" t="s">
        <v>135</v>
      </c>
      <c r="P54" s="135" t="s">
        <v>135</v>
      </c>
      <c r="Q54" s="135" t="s">
        <v>135</v>
      </c>
      <c r="R54" s="135" t="s">
        <v>135</v>
      </c>
      <c r="S54" s="135" t="s">
        <v>135</v>
      </c>
      <c r="T54" s="135" t="s">
        <v>135</v>
      </c>
      <c r="U54" s="135" t="s">
        <v>135</v>
      </c>
      <c r="V54" s="135" t="s">
        <v>135</v>
      </c>
      <c r="W54" s="135"/>
      <c r="X54" s="135"/>
      <c r="Y54" s="135"/>
      <c r="Z54" s="135"/>
      <c r="AA54" s="135"/>
      <c r="AB54" s="135"/>
      <c r="AC54" s="135"/>
      <c r="AD54" s="135"/>
      <c r="AE54" s="135"/>
      <c r="AF54" s="135" t="s">
        <v>135</v>
      </c>
      <c r="AG54" s="135" t="s">
        <v>135</v>
      </c>
      <c r="AH54" s="135" t="s">
        <v>135</v>
      </c>
      <c r="AI54" s="75" t="str">
        <f>IF(A54="","",'出勤 (2)'!AI54)</f>
        <v/>
      </c>
    </row>
    <row r="55" s="110" customFormat="1" ht="16.8" customHeight="1" spans="1:35">
      <c r="A55" s="75" t="str">
        <f>IF(设置!C65="","",设置!C65)</f>
        <v/>
      </c>
      <c r="B55" s="75" t="str">
        <f>IF(设置!D65="","",设置!D65)</f>
        <v/>
      </c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75" t="str">
        <f>IF(A55="","",'出勤 (2)'!AI55)</f>
        <v/>
      </c>
    </row>
    <row r="56" s="110" customFormat="1" ht="16.8" customHeight="1" spans="1:35">
      <c r="A56" s="75" t="str">
        <f>IF(设置!C66="","",设置!C66)</f>
        <v/>
      </c>
      <c r="B56" s="75" t="str">
        <f>IF(设置!D66="","",设置!D66)</f>
        <v/>
      </c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75" t="str">
        <f>IF(A56="","",'出勤 (2)'!AI56)</f>
        <v/>
      </c>
    </row>
    <row r="57" s="110" customFormat="1" ht="16.8" customHeight="1" spans="1:35">
      <c r="A57" s="75" t="str">
        <f>IF(设置!C67="","",设置!C67)</f>
        <v/>
      </c>
      <c r="B57" s="75" t="str">
        <f>IF(设置!D67="","",设置!D67)</f>
        <v/>
      </c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75" t="str">
        <f>IF(A57="","",'出勤 (2)'!AI57)</f>
        <v/>
      </c>
    </row>
    <row r="58" s="110" customFormat="1" ht="16.8" customHeight="1" spans="1:35">
      <c r="A58" s="75" t="str">
        <f>IF(设置!C68="","",设置!C68)</f>
        <v/>
      </c>
      <c r="B58" s="75" t="str">
        <f>IF(设置!D68="","",设置!D68)</f>
        <v/>
      </c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75" t="str">
        <f>IF(A58="","",'出勤 (2)'!AI58)</f>
        <v/>
      </c>
    </row>
    <row r="59" s="110" customFormat="1" ht="16.8" customHeight="1" spans="1:35">
      <c r="A59" s="75" t="str">
        <f>IF(设置!C69="","",设置!C69)</f>
        <v/>
      </c>
      <c r="B59" s="75" t="str">
        <f>IF(设置!D69="","",设置!D69)</f>
        <v/>
      </c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75" t="str">
        <f>IF(A59="","",'出勤 (2)'!AI59)</f>
        <v/>
      </c>
    </row>
    <row r="60" s="110" customFormat="1" ht="16.8" customHeight="1" spans="1:35">
      <c r="A60" s="75" t="str">
        <f>IF(设置!C70="","",设置!C70)</f>
        <v/>
      </c>
      <c r="B60" s="75" t="str">
        <f>IF(设置!D70="","",设置!D70)</f>
        <v/>
      </c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35"/>
      <c r="AG60" s="135"/>
      <c r="AH60" s="135"/>
      <c r="AI60" s="75" t="str">
        <f>IF(A60="","",'出勤 (2)'!AI60)</f>
        <v/>
      </c>
    </row>
    <row r="61" s="110" customFormat="1" ht="16.8" customHeight="1" spans="1:35">
      <c r="A61" s="75" t="str">
        <f>IF(设置!C71="","",设置!C71)</f>
        <v/>
      </c>
      <c r="B61" s="75" t="str">
        <f>IF(设置!D71="","",设置!D71)</f>
        <v/>
      </c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75" t="str">
        <f>IF(A61="","",'出勤 (2)'!AI61)</f>
        <v/>
      </c>
    </row>
    <row r="62" s="110" customFormat="1" ht="16.8" customHeight="1" spans="1:35">
      <c r="A62" s="75" t="str">
        <f>IF(设置!C72="","",设置!C72)</f>
        <v/>
      </c>
      <c r="B62" s="75" t="str">
        <f>IF(设置!D72="","",设置!D72)</f>
        <v/>
      </c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75" t="str">
        <f>IF(A62="","",'出勤 (2)'!AI62)</f>
        <v/>
      </c>
    </row>
    <row r="63" s="110" customFormat="1" ht="16.8" customHeight="1" spans="1:35">
      <c r="A63" s="75" t="str">
        <f>IF(设置!C73="","",设置!C73)</f>
        <v/>
      </c>
      <c r="B63" s="75" t="str">
        <f>IF(设置!D73="","",设置!D73)</f>
        <v/>
      </c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75" t="str">
        <f>IF(A63="","",'出勤 (2)'!AI63)</f>
        <v/>
      </c>
    </row>
    <row r="64" s="110" customFormat="1" ht="16.8" customHeight="1" spans="1:35">
      <c r="A64" s="75" t="str">
        <f>IF(设置!C74="","",设置!C74)</f>
        <v/>
      </c>
      <c r="B64" s="75" t="str">
        <f>IF(设置!D74="","",设置!D74)</f>
        <v/>
      </c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5"/>
      <c r="AH64" s="135"/>
      <c r="AI64" s="75" t="str">
        <f>IF(A64="","",'出勤 (2)'!AI64)</f>
        <v/>
      </c>
    </row>
    <row r="65" s="110" customFormat="1" ht="16.8" customHeight="1" spans="1:35">
      <c r="A65" s="75" t="str">
        <f>IF(设置!C75="","",设置!C75)</f>
        <v/>
      </c>
      <c r="B65" s="75" t="str">
        <f>IF(设置!D75="","",设置!D75)</f>
        <v/>
      </c>
      <c r="C65" s="136" t="s">
        <v>135</v>
      </c>
      <c r="D65" s="136" t="s">
        <v>135</v>
      </c>
      <c r="E65" s="136" t="s">
        <v>135</v>
      </c>
      <c r="F65" s="136" t="s">
        <v>135</v>
      </c>
      <c r="G65" s="136" t="s">
        <v>135</v>
      </c>
      <c r="H65" s="136" t="s">
        <v>135</v>
      </c>
      <c r="I65" s="136" t="s">
        <v>135</v>
      </c>
      <c r="J65" s="136" t="s">
        <v>135</v>
      </c>
      <c r="K65" s="136" t="s">
        <v>135</v>
      </c>
      <c r="L65" s="136" t="s">
        <v>135</v>
      </c>
      <c r="M65" s="138" t="s">
        <v>135</v>
      </c>
      <c r="N65" s="138" t="s">
        <v>135</v>
      </c>
      <c r="O65" s="138" t="s">
        <v>135</v>
      </c>
      <c r="P65" s="138" t="s">
        <v>135</v>
      </c>
      <c r="Q65" s="138" t="s">
        <v>135</v>
      </c>
      <c r="R65" s="138" t="s">
        <v>135</v>
      </c>
      <c r="S65" s="138" t="s">
        <v>135</v>
      </c>
      <c r="T65" s="138" t="s">
        <v>135</v>
      </c>
      <c r="U65" s="138" t="s">
        <v>135</v>
      </c>
      <c r="V65" s="138" t="s">
        <v>135</v>
      </c>
      <c r="W65" s="138"/>
      <c r="X65" s="138"/>
      <c r="Y65" s="138"/>
      <c r="Z65" s="138"/>
      <c r="AA65" s="138"/>
      <c r="AB65" s="138"/>
      <c r="AC65" s="138"/>
      <c r="AD65" s="138"/>
      <c r="AE65" s="138"/>
      <c r="AF65" s="138" t="s">
        <v>135</v>
      </c>
      <c r="AG65" s="138" t="s">
        <v>135</v>
      </c>
      <c r="AH65" s="138" t="s">
        <v>135</v>
      </c>
      <c r="AI65" s="75" t="str">
        <f>IF(A65="","",'出勤 (2)'!AI65)</f>
        <v/>
      </c>
    </row>
    <row r="66" s="6" customFormat="1" ht="16.8" customHeight="1" spans="1:35">
      <c r="A66" s="121" t="s">
        <v>136</v>
      </c>
      <c r="B66" s="122" t="s">
        <v>137</v>
      </c>
      <c r="C66" s="123"/>
      <c r="D66" s="123"/>
      <c r="E66" s="137">
        <v>5</v>
      </c>
      <c r="F66" s="125" t="s">
        <v>138</v>
      </c>
      <c r="G66" s="125"/>
      <c r="H66" s="123" t="s">
        <v>139</v>
      </c>
      <c r="I66" s="123"/>
      <c r="J66" s="123"/>
      <c r="K66" s="123"/>
      <c r="L66" s="137">
        <v>10</v>
      </c>
      <c r="M66" s="125" t="s">
        <v>138</v>
      </c>
      <c r="N66" s="125"/>
      <c r="O66" s="124" t="s">
        <v>140</v>
      </c>
      <c r="P66" s="124"/>
      <c r="Q66" s="124"/>
      <c r="R66" s="137">
        <v>2</v>
      </c>
      <c r="S66" s="125" t="s">
        <v>141</v>
      </c>
      <c r="T66" s="125"/>
      <c r="U66" s="124" t="s">
        <v>142</v>
      </c>
      <c r="V66" s="124"/>
      <c r="W66" s="124"/>
      <c r="X66" s="137">
        <v>2</v>
      </c>
      <c r="Y66" s="125" t="s">
        <v>141</v>
      </c>
      <c r="Z66" s="125"/>
      <c r="AA66" s="125"/>
      <c r="AB66" s="125"/>
      <c r="AC66" s="125"/>
      <c r="AD66" s="125"/>
      <c r="AE66" s="125"/>
      <c r="AF66" s="125"/>
      <c r="AG66" s="125"/>
      <c r="AH66" s="125"/>
      <c r="AI66" s="131"/>
    </row>
    <row r="67" ht="17" customHeight="1" spans="1:35">
      <c r="A67" s="126" t="s">
        <v>143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</row>
    <row r="68" ht="14" customHeight="1" spans="1:9">
      <c r="A68" s="127"/>
      <c r="C68" s="128"/>
      <c r="D68" s="128"/>
      <c r="E68" s="128"/>
      <c r="F68" s="128"/>
      <c r="G68" s="128"/>
      <c r="H68" s="128"/>
      <c r="I68" s="130"/>
    </row>
    <row r="69" ht="14" customHeight="1" spans="1:9">
      <c r="A69" s="127"/>
      <c r="C69" s="128"/>
      <c r="D69" s="128"/>
      <c r="E69" s="128"/>
      <c r="F69" s="128"/>
      <c r="H69" s="128"/>
      <c r="I69" s="130"/>
    </row>
    <row r="70" spans="7:7">
      <c r="G70" s="128"/>
    </row>
  </sheetData>
  <sheetProtection algorithmName="SHA-512" hashValue="HdlTnIDGgF+dWsMW5DN1/HPSTVdZlxLQS7bxu6XeL5MEBugOAMbTgdDjsNCHNSToJ8L+f9lM6CIZIySnHFcQPA==" saltValue="7wobtueEY+eqP5W9KKwqPA==" spinCount="100000" sheet="1" objects="1"/>
  <mergeCells count="10">
    <mergeCell ref="A1:AI1"/>
    <mergeCell ref="C2:AH2"/>
    <mergeCell ref="B66:D66"/>
    <mergeCell ref="H66:K66"/>
    <mergeCell ref="O66:Q66"/>
    <mergeCell ref="U66:W66"/>
    <mergeCell ref="A67:AI67"/>
    <mergeCell ref="A2:A5"/>
    <mergeCell ref="B2:B5"/>
    <mergeCell ref="AI2:AI5"/>
  </mergeCells>
  <printOptions horizontalCentered="1"/>
  <pageMargins left="0.590277777777778" right="0.393055555555556" top="0.511805555555556" bottom="0.511805555555556" header="0.314583333333333" footer="0.393055555555556"/>
  <pageSetup paperSize="9" orientation="landscape" horizontalDpi="1200" verticalDpi="1200"/>
  <headerFooter alignWithMargins="0">
    <oddFooter>&amp;C第&amp;P页    共&amp;N页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70"/>
  <sheetViews>
    <sheetView topLeftCell="A17" workbookViewId="0">
      <selection activeCell="C6" sqref="C6:AH65"/>
    </sheetView>
  </sheetViews>
  <sheetFormatPr defaultColWidth="8.63716814159292" defaultRowHeight="13.85"/>
  <cols>
    <col min="1" max="1" width="11.353982300885" style="111" customWidth="1"/>
    <col min="2" max="2" width="8" style="74" customWidth="1"/>
    <col min="3" max="5" width="3.33628318584071" style="112" customWidth="1"/>
    <col min="6" max="6" width="3.33628318584071" style="113" customWidth="1"/>
    <col min="7" max="7" width="3.33628318584071" style="112" customWidth="1"/>
    <col min="8" max="8" width="3.33628318584071" style="74" customWidth="1"/>
    <col min="9" max="9" width="3.33628318584071" style="112" customWidth="1"/>
    <col min="10" max="34" width="3.33628318584071" style="74" customWidth="1"/>
    <col min="35" max="35" width="4.99115044247788" style="74" customWidth="1"/>
    <col min="36" max="16384" width="8.63716814159292" style="74"/>
  </cols>
  <sheetData>
    <row r="1" ht="22" customHeight="1" spans="1:35">
      <c r="A1" s="80" t="str">
        <f>作业!A1</f>
        <v>兰州文理学院     XXXXXXXXXX班   《XXXXXXXXXXXXXX》课程   作业成绩登记表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119"/>
      <c r="Y1" s="80" t="s">
        <v>144</v>
      </c>
      <c r="Z1" s="80"/>
      <c r="AA1" s="80"/>
      <c r="AB1" s="80"/>
      <c r="AC1" s="80"/>
      <c r="AD1" s="80"/>
      <c r="AE1" s="80"/>
      <c r="AF1" s="80"/>
      <c r="AG1" s="80"/>
      <c r="AH1" s="80"/>
      <c r="AI1" s="80"/>
    </row>
    <row r="2" ht="14.65" customHeight="1" spans="1:36">
      <c r="A2" s="62" t="s">
        <v>27</v>
      </c>
      <c r="B2" s="62" t="s">
        <v>28</v>
      </c>
      <c r="C2" s="64" t="s">
        <v>145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2" t="s">
        <v>133</v>
      </c>
      <c r="AJ2" s="120"/>
    </row>
    <row r="3" ht="11" customHeight="1" spans="1:36">
      <c r="A3" s="114"/>
      <c r="B3" s="114"/>
      <c r="C3" s="115">
        <v>12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4"/>
      <c r="AJ3" s="120"/>
    </row>
    <row r="4" customFormat="1" ht="11" customHeight="1" spans="1:36">
      <c r="A4" s="114"/>
      <c r="B4" s="114"/>
      <c r="C4" s="116" t="s">
        <v>134</v>
      </c>
      <c r="D4" s="116" t="s">
        <v>134</v>
      </c>
      <c r="E4" s="116" t="s">
        <v>134</v>
      </c>
      <c r="F4" s="116" t="s">
        <v>134</v>
      </c>
      <c r="G4" s="116" t="s">
        <v>134</v>
      </c>
      <c r="H4" s="116" t="s">
        <v>134</v>
      </c>
      <c r="I4" s="116" t="s">
        <v>134</v>
      </c>
      <c r="J4" s="116" t="s">
        <v>134</v>
      </c>
      <c r="K4" s="116" t="s">
        <v>134</v>
      </c>
      <c r="L4" s="116" t="s">
        <v>134</v>
      </c>
      <c r="M4" s="116" t="s">
        <v>134</v>
      </c>
      <c r="N4" s="116" t="s">
        <v>134</v>
      </c>
      <c r="O4" s="116" t="s">
        <v>134</v>
      </c>
      <c r="P4" s="116" t="s">
        <v>134</v>
      </c>
      <c r="Q4" s="116" t="s">
        <v>134</v>
      </c>
      <c r="R4" s="116" t="s">
        <v>134</v>
      </c>
      <c r="S4" s="116" t="s">
        <v>134</v>
      </c>
      <c r="T4" s="116" t="s">
        <v>134</v>
      </c>
      <c r="U4" s="116" t="s">
        <v>134</v>
      </c>
      <c r="V4" s="116" t="s">
        <v>134</v>
      </c>
      <c r="W4" s="116" t="s">
        <v>134</v>
      </c>
      <c r="X4" s="116" t="s">
        <v>134</v>
      </c>
      <c r="Y4" s="116" t="s">
        <v>134</v>
      </c>
      <c r="Z4" s="116" t="s">
        <v>134</v>
      </c>
      <c r="AA4" s="116" t="s">
        <v>134</v>
      </c>
      <c r="AB4" s="116" t="s">
        <v>134</v>
      </c>
      <c r="AC4" s="116" t="s">
        <v>134</v>
      </c>
      <c r="AD4" s="116" t="s">
        <v>134</v>
      </c>
      <c r="AE4" s="116" t="s">
        <v>134</v>
      </c>
      <c r="AF4" s="116" t="s">
        <v>134</v>
      </c>
      <c r="AG4" s="116" t="s">
        <v>134</v>
      </c>
      <c r="AH4" s="116" t="s">
        <v>134</v>
      </c>
      <c r="AI4" s="114"/>
      <c r="AJ4" s="120"/>
    </row>
    <row r="5" customFormat="1" ht="11" customHeight="1" spans="1:36">
      <c r="A5" s="68"/>
      <c r="B5" s="68"/>
      <c r="C5" s="117">
        <v>13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68"/>
      <c r="AJ5" s="120"/>
    </row>
    <row r="6" s="110" customFormat="1" ht="17" customHeight="1" spans="1:35">
      <c r="A6" s="75" t="str">
        <f>IF(作业!A4="","",作业!A4)</f>
        <v/>
      </c>
      <c r="B6" s="75" t="str">
        <f>IF(作业!B4="","",作业!B4)</f>
        <v/>
      </c>
      <c r="C6" s="118">
        <f>IF(OR(出勤!C6="⊙",出勤!C6="×"),出勤!$E$66,IF(出勤!C6="○",出勤!$L$66,IF(出勤!C6="√",出勤!$R$66,IF(出勤!C6="△",出勤!$X$66,0))))</f>
        <v>0</v>
      </c>
      <c r="D6" s="118">
        <f>IF(OR(出勤!D6="⊙",出勤!D6="×"),出勤!$E$66,IF(出勤!D6="○",出勤!$L$66,IF(出勤!D6="√",出勤!$R$66,IF(出勤!D6="△",出勤!$X$66,0))))</f>
        <v>0</v>
      </c>
      <c r="E6" s="118">
        <f>IF(OR(出勤!E6="⊙",出勤!E6="×"),出勤!$E$66,IF(出勤!E6="○",出勤!$L$66,IF(出勤!E6="√",出勤!$R$66,IF(出勤!E6="△",出勤!$X$66,0))))</f>
        <v>0</v>
      </c>
      <c r="F6" s="118">
        <f>IF(OR(出勤!F6="⊙",出勤!F6="×"),出勤!$E$66,IF(出勤!F6="○",出勤!$L$66,IF(出勤!F6="√",出勤!$R$66,IF(出勤!F6="△",出勤!$X$66,0))))</f>
        <v>0</v>
      </c>
      <c r="G6" s="118">
        <f>IF(OR(出勤!G6="⊙",出勤!G6="×"),出勤!$E$66,IF(出勤!G6="○",出勤!$L$66,IF(出勤!G6="√",出勤!$R$66,IF(出勤!G6="△",出勤!$X$66,0))))</f>
        <v>0</v>
      </c>
      <c r="H6" s="118">
        <f>IF(OR(出勤!H6="⊙",出勤!H6="×"),出勤!$E$66,IF(出勤!H6="○",出勤!$L$66,IF(出勤!H6="√",出勤!$R$66,IF(出勤!H6="△",出勤!$X$66,0))))</f>
        <v>0</v>
      </c>
      <c r="I6" s="118">
        <f>IF(OR(出勤!I6="⊙",出勤!I6="×"),出勤!$E$66,IF(出勤!I6="○",出勤!$L$66,IF(出勤!I6="√",出勤!$R$66,IF(出勤!I6="△",出勤!$X$66,0))))</f>
        <v>0</v>
      </c>
      <c r="J6" s="118">
        <f>IF(OR(出勤!J6="⊙",出勤!J6="×"),出勤!$E$66,IF(出勤!J6="○",出勤!$L$66,IF(出勤!J6="√",出勤!$R$66,IF(出勤!J6="△",出勤!$X$66,0))))</f>
        <v>0</v>
      </c>
      <c r="K6" s="118">
        <f>IF(OR(出勤!K6="⊙",出勤!K6="×"),出勤!$E$66,IF(出勤!K6="○",出勤!$L$66,IF(出勤!K6="√",出勤!$R$66,IF(出勤!K6="△",出勤!$X$66,0))))</f>
        <v>0</v>
      </c>
      <c r="L6" s="118">
        <f>IF(OR(出勤!L6="⊙",出勤!L6="×"),出勤!$E$66,IF(出勤!L6="○",出勤!$L$66,IF(出勤!L6="√",出勤!$R$66,IF(出勤!L6="△",出勤!$X$66,0))))</f>
        <v>0</v>
      </c>
      <c r="M6" s="118">
        <f>IF(OR(出勤!M6="⊙",出勤!M6="×"),出勤!$E$66,IF(出勤!M6="○",出勤!$L$66,IF(出勤!M6="√",出勤!$R$66,IF(出勤!M6="△",出勤!$X$66,0))))</f>
        <v>0</v>
      </c>
      <c r="N6" s="118">
        <f>IF(OR(出勤!N6="⊙",出勤!N6="×"),出勤!$E$66,IF(出勤!N6="○",出勤!$L$66,IF(出勤!N6="√",出勤!$R$66,IF(出勤!N6="△",出勤!$X$66,0))))</f>
        <v>0</v>
      </c>
      <c r="O6" s="118">
        <f>IF(OR(出勤!O6="⊙",出勤!O6="×"),出勤!$E$66,IF(出勤!O6="○",出勤!$L$66,IF(出勤!O6="√",出勤!$R$66,IF(出勤!O6="△",出勤!$X$66,0))))</f>
        <v>0</v>
      </c>
      <c r="P6" s="118">
        <f>IF(OR(出勤!P6="⊙",出勤!P6="×"),出勤!$E$66,IF(出勤!P6="○",出勤!$L$66,IF(出勤!P6="√",出勤!$R$66,IF(出勤!P6="△",出勤!$X$66,0))))</f>
        <v>0</v>
      </c>
      <c r="Q6" s="118">
        <f>IF(OR(出勤!Q6="⊙",出勤!Q6="×"),出勤!$E$66,IF(出勤!Q6="○",出勤!$L$66,IF(出勤!Q6="√",出勤!$R$66,IF(出勤!Q6="△",出勤!$X$66,0))))</f>
        <v>0</v>
      </c>
      <c r="R6" s="118">
        <f>IF(OR(出勤!R6="⊙",出勤!R6="×"),出勤!$E$66,IF(出勤!R6="○",出勤!$L$66,IF(出勤!R6="√",出勤!$R$66,IF(出勤!R6="△",出勤!$X$66,0))))</f>
        <v>0</v>
      </c>
      <c r="S6" s="118">
        <f>IF(OR(出勤!S6="⊙",出勤!S6="×"),出勤!$E$66,IF(出勤!S6="○",出勤!$L$66,IF(出勤!S6="√",出勤!$R$66,IF(出勤!S6="△",出勤!$X$66,0))))</f>
        <v>0</v>
      </c>
      <c r="T6" s="118">
        <f>IF(OR(出勤!T6="⊙",出勤!T6="×"),出勤!$E$66,IF(出勤!T6="○",出勤!$L$66,IF(出勤!T6="√",出勤!$R$66,IF(出勤!T6="△",出勤!$X$66,0))))</f>
        <v>0</v>
      </c>
      <c r="U6" s="118">
        <f>IF(OR(出勤!U6="⊙",出勤!U6="×"),出勤!$E$66,IF(出勤!U6="○",出勤!$L$66,IF(出勤!U6="√",出勤!$R$66,IF(出勤!U6="△",出勤!$X$66,0))))</f>
        <v>0</v>
      </c>
      <c r="V6" s="118">
        <f>IF(OR(出勤!V6="⊙",出勤!V6="×"),出勤!$E$66,IF(出勤!V6="○",出勤!$L$66,IF(出勤!V6="√",出勤!$R$66,IF(出勤!V6="△",出勤!$X$66,0))))</f>
        <v>0</v>
      </c>
      <c r="W6" s="118">
        <f>IF(OR(出勤!W6="⊙",出勤!W6="×"),出勤!$E$66,IF(出勤!W6="○",出勤!$L$66,IF(出勤!W6="√",出勤!$R$66,IF(出勤!W6="△",出勤!$X$66,0))))</f>
        <v>0</v>
      </c>
      <c r="X6" s="118">
        <f>IF(OR(出勤!X6="⊙",出勤!X6="×"),出勤!$E$66,IF(出勤!X6="○",出勤!$L$66,IF(出勤!X6="√",出勤!$R$66,IF(出勤!X6="△",出勤!$X$66,0))))</f>
        <v>0</v>
      </c>
      <c r="Y6" s="118">
        <f>IF(OR(出勤!Y6="⊙",出勤!Y6="×"),出勤!$E$66,IF(出勤!Y6="○",出勤!$L$66,IF(出勤!Y6="√",出勤!$R$66,IF(出勤!Y6="△",出勤!$X$66,0))))</f>
        <v>0</v>
      </c>
      <c r="Z6" s="118">
        <f>IF(OR(出勤!Z6="⊙",出勤!Z6="×"),出勤!$E$66,IF(出勤!Z6="○",出勤!$L$66,IF(出勤!Z6="√",出勤!$R$66,IF(出勤!Z6="△",出勤!$X$66,0))))</f>
        <v>0</v>
      </c>
      <c r="AA6" s="118">
        <f>IF(OR(出勤!AA6="⊙",出勤!AA6="×"),出勤!$E$66,IF(出勤!AA6="○",出勤!$L$66,IF(出勤!AA6="√",出勤!$R$66,IF(出勤!AA6="△",出勤!$X$66,0))))</f>
        <v>0</v>
      </c>
      <c r="AB6" s="118">
        <f>IF(OR(出勤!AB6="⊙",出勤!AB6="×"),出勤!$E$66,IF(出勤!AB6="○",出勤!$L$66,IF(出勤!AB6="√",出勤!$R$66,IF(出勤!AB6="△",出勤!$X$66,0))))</f>
        <v>0</v>
      </c>
      <c r="AC6" s="118">
        <f>IF(OR(出勤!AC6="⊙",出勤!AC6="×"),出勤!$E$66,IF(出勤!AC6="○",出勤!$L$66,IF(出勤!AC6="√",出勤!$R$66,IF(出勤!AC6="△",出勤!$X$66,0))))</f>
        <v>0</v>
      </c>
      <c r="AD6" s="118">
        <f>IF(OR(出勤!AD6="⊙",出勤!AD6="×"),出勤!$E$66,IF(出勤!AD6="○",出勤!$L$66,IF(出勤!AD6="√",出勤!$R$66,IF(出勤!AD6="△",出勤!$X$66,0))))</f>
        <v>0</v>
      </c>
      <c r="AE6" s="118">
        <f>IF(OR(出勤!AE6="⊙",出勤!AE6="×"),出勤!$E$66,IF(出勤!AE6="○",出勤!$L$66,IF(出勤!AE6="√",出勤!$R$66,IF(出勤!AE6="△",出勤!$X$66,0))))</f>
        <v>0</v>
      </c>
      <c r="AF6" s="118">
        <f>IF(OR(出勤!AF6="⊙",出勤!AF6="×"),出勤!$E$66,IF(出勤!AF6="○",出勤!$L$66,IF(出勤!AF6="√",出勤!$R$66,IF(出勤!AF6="△",出勤!$X$66,0))))</f>
        <v>0</v>
      </c>
      <c r="AG6" s="118">
        <f>IF(OR(出勤!AG6="⊙",出勤!AG6="×"),出勤!$E$66,IF(出勤!AG6="○",出勤!$L$66,IF(出勤!AG6="√",出勤!$R$66,IF(出勤!AG6="△",出勤!$X$66,0))))</f>
        <v>0</v>
      </c>
      <c r="AH6" s="118">
        <f>IF(OR(出勤!AH6="⊙",出勤!AH6="×"),出勤!$E$66,IF(出勤!AH6="○",出勤!$L$66,IF(出勤!AH6="√",出勤!$R$66,IF(出勤!AH6="△",出勤!$X$66,0))))</f>
        <v>0</v>
      </c>
      <c r="AI6" s="75">
        <f>100-SUM(C6:AH6)</f>
        <v>100</v>
      </c>
    </row>
    <row r="7" s="110" customFormat="1" ht="17" customHeight="1" spans="1:35">
      <c r="A7" s="75" t="str">
        <f>IF(作业!A5="","",作业!A5)</f>
        <v/>
      </c>
      <c r="B7" s="75" t="str">
        <f>IF(作业!B5="","",作业!B5)</f>
        <v/>
      </c>
      <c r="C7" s="118">
        <f>IF(OR(出勤!C7="⊙",出勤!C7="×"),出勤!$E$66,IF(出勤!C7="○",出勤!$L$66,IF(出勤!C7="√",出勤!$R$66,IF(出勤!C7="△",出勤!$X$66,0))))</f>
        <v>0</v>
      </c>
      <c r="D7" s="118">
        <f>IF(OR(出勤!D7="⊙",出勤!D7="×"),出勤!$E$66,IF(出勤!D7="○",出勤!$L$66,IF(出勤!D7="√",出勤!$R$66,IF(出勤!D7="△",出勤!$X$66,0))))</f>
        <v>0</v>
      </c>
      <c r="E7" s="118">
        <f>IF(OR(出勤!E7="⊙",出勤!E7="×"),出勤!$E$66,IF(出勤!E7="○",出勤!$L$66,IF(出勤!E7="√",出勤!$R$66,IF(出勤!E7="△",出勤!$X$66,0))))</f>
        <v>0</v>
      </c>
      <c r="F7" s="118">
        <f>IF(OR(出勤!F7="⊙",出勤!F7="×"),出勤!$E$66,IF(出勤!F7="○",出勤!$L$66,IF(出勤!F7="√",出勤!$R$66,IF(出勤!F7="△",出勤!$X$66,0))))</f>
        <v>0</v>
      </c>
      <c r="G7" s="118">
        <f>IF(OR(出勤!G7="⊙",出勤!G7="×"),出勤!$E$66,IF(出勤!G7="○",出勤!$L$66,IF(出勤!G7="√",出勤!$R$66,IF(出勤!G7="△",出勤!$X$66,0))))</f>
        <v>0</v>
      </c>
      <c r="H7" s="118">
        <f>IF(OR(出勤!H7="⊙",出勤!H7="×"),出勤!$E$66,IF(出勤!H7="○",出勤!$L$66,IF(出勤!H7="√",出勤!$R$66,IF(出勤!H7="△",出勤!$X$66,0))))</f>
        <v>0</v>
      </c>
      <c r="I7" s="118">
        <f>IF(OR(出勤!I7="⊙",出勤!I7="×"),出勤!$E$66,IF(出勤!I7="○",出勤!$L$66,IF(出勤!I7="√",出勤!$R$66,IF(出勤!I7="△",出勤!$X$66,0))))</f>
        <v>0</v>
      </c>
      <c r="J7" s="118">
        <f>IF(OR(出勤!J7="⊙",出勤!J7="×"),出勤!$E$66,IF(出勤!J7="○",出勤!$L$66,IF(出勤!J7="√",出勤!$R$66,IF(出勤!J7="△",出勤!$X$66,0))))</f>
        <v>0</v>
      </c>
      <c r="K7" s="118">
        <f>IF(OR(出勤!K7="⊙",出勤!K7="×"),出勤!$E$66,IF(出勤!K7="○",出勤!$L$66,IF(出勤!K7="√",出勤!$R$66,IF(出勤!K7="△",出勤!$X$66,0))))</f>
        <v>0</v>
      </c>
      <c r="L7" s="118">
        <f>IF(OR(出勤!L7="⊙",出勤!L7="×"),出勤!$E$66,IF(出勤!L7="○",出勤!$L$66,IF(出勤!L7="√",出勤!$R$66,IF(出勤!L7="△",出勤!$X$66,0))))</f>
        <v>0</v>
      </c>
      <c r="M7" s="118">
        <f>IF(OR(出勤!M7="⊙",出勤!M7="×"),出勤!$E$66,IF(出勤!M7="○",出勤!$L$66,IF(出勤!M7="√",出勤!$R$66,IF(出勤!M7="△",出勤!$X$66,0))))</f>
        <v>0</v>
      </c>
      <c r="N7" s="118">
        <f>IF(OR(出勤!N7="⊙",出勤!N7="×"),出勤!$E$66,IF(出勤!N7="○",出勤!$L$66,IF(出勤!N7="√",出勤!$R$66,IF(出勤!N7="△",出勤!$X$66,0))))</f>
        <v>0</v>
      </c>
      <c r="O7" s="118">
        <f>IF(OR(出勤!O7="⊙",出勤!O7="×"),出勤!$E$66,IF(出勤!O7="○",出勤!$L$66,IF(出勤!O7="√",出勤!$R$66,IF(出勤!O7="△",出勤!$X$66,0))))</f>
        <v>0</v>
      </c>
      <c r="P7" s="118">
        <f>IF(OR(出勤!P7="⊙",出勤!P7="×"),出勤!$E$66,IF(出勤!P7="○",出勤!$L$66,IF(出勤!P7="√",出勤!$R$66,IF(出勤!P7="△",出勤!$X$66,0))))</f>
        <v>0</v>
      </c>
      <c r="Q7" s="118">
        <f>IF(OR(出勤!Q7="⊙",出勤!Q7="×"),出勤!$E$66,IF(出勤!Q7="○",出勤!$L$66,IF(出勤!Q7="√",出勤!$R$66,IF(出勤!Q7="△",出勤!$X$66,0))))</f>
        <v>0</v>
      </c>
      <c r="R7" s="118">
        <f>IF(OR(出勤!R7="⊙",出勤!R7="×"),出勤!$E$66,IF(出勤!R7="○",出勤!$L$66,IF(出勤!R7="√",出勤!$R$66,IF(出勤!R7="△",出勤!$X$66,0))))</f>
        <v>0</v>
      </c>
      <c r="S7" s="118">
        <f>IF(OR(出勤!S7="⊙",出勤!S7="×"),出勤!$E$66,IF(出勤!S7="○",出勤!$L$66,IF(出勤!S7="√",出勤!$R$66,IF(出勤!S7="△",出勤!$X$66,0))))</f>
        <v>0</v>
      </c>
      <c r="T7" s="118">
        <f>IF(OR(出勤!T7="⊙",出勤!T7="×"),出勤!$E$66,IF(出勤!T7="○",出勤!$L$66,IF(出勤!T7="√",出勤!$R$66,IF(出勤!T7="△",出勤!$X$66,0))))</f>
        <v>0</v>
      </c>
      <c r="U7" s="118">
        <f>IF(OR(出勤!U7="⊙",出勤!U7="×"),出勤!$E$66,IF(出勤!U7="○",出勤!$L$66,IF(出勤!U7="√",出勤!$R$66,IF(出勤!U7="△",出勤!$X$66,0))))</f>
        <v>0</v>
      </c>
      <c r="V7" s="118">
        <f>IF(OR(出勤!V7="⊙",出勤!V7="×"),出勤!$E$66,IF(出勤!V7="○",出勤!$L$66,IF(出勤!V7="√",出勤!$R$66,IF(出勤!V7="△",出勤!$X$66,0))))</f>
        <v>0</v>
      </c>
      <c r="W7" s="118">
        <f>IF(OR(出勤!W7="⊙",出勤!W7="×"),出勤!$E$66,IF(出勤!W7="○",出勤!$L$66,IF(出勤!W7="√",出勤!$R$66,IF(出勤!W7="△",出勤!$X$66,0))))</f>
        <v>0</v>
      </c>
      <c r="X7" s="118">
        <f>IF(OR(出勤!X7="⊙",出勤!X7="×"),出勤!$E$66,IF(出勤!X7="○",出勤!$L$66,IF(出勤!X7="√",出勤!$R$66,IF(出勤!X7="△",出勤!$X$66,0))))</f>
        <v>0</v>
      </c>
      <c r="Y7" s="118">
        <f>IF(OR(出勤!Y7="⊙",出勤!Y7="×"),出勤!$E$66,IF(出勤!Y7="○",出勤!$L$66,IF(出勤!Y7="√",出勤!$R$66,IF(出勤!Y7="△",出勤!$X$66,0))))</f>
        <v>0</v>
      </c>
      <c r="Z7" s="118">
        <f>IF(OR(出勤!Z7="⊙",出勤!Z7="×"),出勤!$E$66,IF(出勤!Z7="○",出勤!$L$66,IF(出勤!Z7="√",出勤!$R$66,IF(出勤!Z7="△",出勤!$X$66,0))))</f>
        <v>0</v>
      </c>
      <c r="AA7" s="118">
        <f>IF(OR(出勤!AA7="⊙",出勤!AA7="×"),出勤!$E$66,IF(出勤!AA7="○",出勤!$L$66,IF(出勤!AA7="√",出勤!$R$66,IF(出勤!AA7="△",出勤!$X$66,0))))</f>
        <v>0</v>
      </c>
      <c r="AB7" s="118">
        <f>IF(OR(出勤!AB7="⊙",出勤!AB7="×"),出勤!$E$66,IF(出勤!AB7="○",出勤!$L$66,IF(出勤!AB7="√",出勤!$R$66,IF(出勤!AB7="△",出勤!$X$66,0))))</f>
        <v>0</v>
      </c>
      <c r="AC7" s="118">
        <f>IF(OR(出勤!AC7="⊙",出勤!AC7="×"),出勤!$E$66,IF(出勤!AC7="○",出勤!$L$66,IF(出勤!AC7="√",出勤!$R$66,IF(出勤!AC7="△",出勤!$X$66,0))))</f>
        <v>0</v>
      </c>
      <c r="AD7" s="118">
        <f>IF(OR(出勤!AD7="⊙",出勤!AD7="×"),出勤!$E$66,IF(出勤!AD7="○",出勤!$L$66,IF(出勤!AD7="√",出勤!$R$66,IF(出勤!AD7="△",出勤!$X$66,0))))</f>
        <v>0</v>
      </c>
      <c r="AE7" s="118">
        <f>IF(OR(出勤!AE7="⊙",出勤!AE7="×"),出勤!$E$66,IF(出勤!AE7="○",出勤!$L$66,IF(出勤!AE7="√",出勤!$R$66,IF(出勤!AE7="△",出勤!$X$66,0))))</f>
        <v>0</v>
      </c>
      <c r="AF7" s="118">
        <f>IF(OR(出勤!AF7="⊙",出勤!AF7="×"),出勤!$E$66,IF(出勤!AF7="○",出勤!$L$66,IF(出勤!AF7="√",出勤!$R$66,IF(出勤!AF7="△",出勤!$X$66,0))))</f>
        <v>0</v>
      </c>
      <c r="AG7" s="118">
        <f>IF(OR(出勤!AG7="⊙",出勤!AG7="×"),出勤!$E$66,IF(出勤!AG7="○",出勤!$L$66,IF(出勤!AG7="√",出勤!$R$66,IF(出勤!AG7="△",出勤!$X$66,0))))</f>
        <v>0</v>
      </c>
      <c r="AH7" s="118">
        <f>IF(OR(出勤!AH7="⊙",出勤!AH7="×"),出勤!$E$66,IF(出勤!AH7="○",出勤!$L$66,IF(出勤!AH7="√",出勤!$R$66,IF(出勤!AH7="△",出勤!$X$66,0))))</f>
        <v>0</v>
      </c>
      <c r="AI7" s="75">
        <f t="shared" ref="AI7:AI38" si="0">100-SUM(C7:AH7)</f>
        <v>100</v>
      </c>
    </row>
    <row r="8" s="110" customFormat="1" ht="17" customHeight="1" spans="1:35">
      <c r="A8" s="75" t="str">
        <f>IF(作业!A6="","",作业!A6)</f>
        <v/>
      </c>
      <c r="B8" s="75" t="str">
        <f>IF(作业!B6="","",作业!B6)</f>
        <v/>
      </c>
      <c r="C8" s="118">
        <f>IF(OR(出勤!C8="⊙",出勤!C8="×"),出勤!$E$66,IF(出勤!C8="○",出勤!$L$66,IF(出勤!C8="√",出勤!$R$66,IF(出勤!C8="△",出勤!$X$66,0))))</f>
        <v>0</v>
      </c>
      <c r="D8" s="118">
        <f>IF(OR(出勤!D8="⊙",出勤!D8="×"),出勤!$E$66,IF(出勤!D8="○",出勤!$L$66,IF(出勤!D8="√",出勤!$R$66,IF(出勤!D8="△",出勤!$X$66,0))))</f>
        <v>0</v>
      </c>
      <c r="E8" s="118">
        <f>IF(OR(出勤!E8="⊙",出勤!E8="×"),出勤!$E$66,IF(出勤!E8="○",出勤!$L$66,IF(出勤!E8="√",出勤!$R$66,IF(出勤!E8="△",出勤!$X$66,0))))</f>
        <v>0</v>
      </c>
      <c r="F8" s="118">
        <f>IF(OR(出勤!F8="⊙",出勤!F8="×"),出勤!$E$66,IF(出勤!F8="○",出勤!$L$66,IF(出勤!F8="√",出勤!$R$66,IF(出勤!F8="△",出勤!$X$66,0))))</f>
        <v>0</v>
      </c>
      <c r="G8" s="118">
        <f>IF(OR(出勤!G8="⊙",出勤!G8="×"),出勤!$E$66,IF(出勤!G8="○",出勤!$L$66,IF(出勤!G8="√",出勤!$R$66,IF(出勤!G8="△",出勤!$X$66,0))))</f>
        <v>0</v>
      </c>
      <c r="H8" s="118">
        <f>IF(OR(出勤!H8="⊙",出勤!H8="×"),出勤!$E$66,IF(出勤!H8="○",出勤!$L$66,IF(出勤!H8="√",出勤!$R$66,IF(出勤!H8="△",出勤!$X$66,0))))</f>
        <v>0</v>
      </c>
      <c r="I8" s="118">
        <f>IF(OR(出勤!I8="⊙",出勤!I8="×"),出勤!$E$66,IF(出勤!I8="○",出勤!$L$66,IF(出勤!I8="√",出勤!$R$66,IF(出勤!I8="△",出勤!$X$66,0))))</f>
        <v>0</v>
      </c>
      <c r="J8" s="118">
        <f>IF(OR(出勤!J8="⊙",出勤!J8="×"),出勤!$E$66,IF(出勤!J8="○",出勤!$L$66,IF(出勤!J8="√",出勤!$R$66,IF(出勤!J8="△",出勤!$X$66,0))))</f>
        <v>0</v>
      </c>
      <c r="K8" s="118">
        <f>IF(OR(出勤!K8="⊙",出勤!K8="×"),出勤!$E$66,IF(出勤!K8="○",出勤!$L$66,IF(出勤!K8="√",出勤!$R$66,IF(出勤!K8="△",出勤!$X$66,0))))</f>
        <v>0</v>
      </c>
      <c r="L8" s="118">
        <f>IF(OR(出勤!L8="⊙",出勤!L8="×"),出勤!$E$66,IF(出勤!L8="○",出勤!$L$66,IF(出勤!L8="√",出勤!$R$66,IF(出勤!L8="△",出勤!$X$66,0))))</f>
        <v>0</v>
      </c>
      <c r="M8" s="118">
        <f>IF(OR(出勤!M8="⊙",出勤!M8="×"),出勤!$E$66,IF(出勤!M8="○",出勤!$L$66,IF(出勤!M8="√",出勤!$R$66,IF(出勤!M8="△",出勤!$X$66,0))))</f>
        <v>0</v>
      </c>
      <c r="N8" s="118">
        <f>IF(OR(出勤!N8="⊙",出勤!N8="×"),出勤!$E$66,IF(出勤!N8="○",出勤!$L$66,IF(出勤!N8="√",出勤!$R$66,IF(出勤!N8="△",出勤!$X$66,0))))</f>
        <v>0</v>
      </c>
      <c r="O8" s="118">
        <f>IF(OR(出勤!O8="⊙",出勤!O8="×"),出勤!$E$66,IF(出勤!O8="○",出勤!$L$66,IF(出勤!O8="√",出勤!$R$66,IF(出勤!O8="△",出勤!$X$66,0))))</f>
        <v>0</v>
      </c>
      <c r="P8" s="118">
        <f>IF(OR(出勤!P8="⊙",出勤!P8="×"),出勤!$E$66,IF(出勤!P8="○",出勤!$L$66,IF(出勤!P8="√",出勤!$R$66,IF(出勤!P8="△",出勤!$X$66,0))))</f>
        <v>0</v>
      </c>
      <c r="Q8" s="118">
        <f>IF(OR(出勤!Q8="⊙",出勤!Q8="×"),出勤!$E$66,IF(出勤!Q8="○",出勤!$L$66,IF(出勤!Q8="√",出勤!$R$66,IF(出勤!Q8="△",出勤!$X$66,0))))</f>
        <v>0</v>
      </c>
      <c r="R8" s="118">
        <f>IF(OR(出勤!R8="⊙",出勤!R8="×"),出勤!$E$66,IF(出勤!R8="○",出勤!$L$66,IF(出勤!R8="√",出勤!$R$66,IF(出勤!R8="△",出勤!$X$66,0))))</f>
        <v>0</v>
      </c>
      <c r="S8" s="118">
        <f>IF(OR(出勤!S8="⊙",出勤!S8="×"),出勤!$E$66,IF(出勤!S8="○",出勤!$L$66,IF(出勤!S8="√",出勤!$R$66,IF(出勤!S8="△",出勤!$X$66,0))))</f>
        <v>0</v>
      </c>
      <c r="T8" s="118">
        <f>IF(OR(出勤!T8="⊙",出勤!T8="×"),出勤!$E$66,IF(出勤!T8="○",出勤!$L$66,IF(出勤!T8="√",出勤!$R$66,IF(出勤!T8="△",出勤!$X$66,0))))</f>
        <v>0</v>
      </c>
      <c r="U8" s="118">
        <f>IF(OR(出勤!U8="⊙",出勤!U8="×"),出勤!$E$66,IF(出勤!U8="○",出勤!$L$66,IF(出勤!U8="√",出勤!$R$66,IF(出勤!U8="△",出勤!$X$66,0))))</f>
        <v>0</v>
      </c>
      <c r="V8" s="118">
        <f>IF(OR(出勤!V8="⊙",出勤!V8="×"),出勤!$E$66,IF(出勤!V8="○",出勤!$L$66,IF(出勤!V8="√",出勤!$R$66,IF(出勤!V8="△",出勤!$X$66,0))))</f>
        <v>0</v>
      </c>
      <c r="W8" s="118">
        <f>IF(OR(出勤!W8="⊙",出勤!W8="×"),出勤!$E$66,IF(出勤!W8="○",出勤!$L$66,IF(出勤!W8="√",出勤!$R$66,IF(出勤!W8="△",出勤!$X$66,0))))</f>
        <v>0</v>
      </c>
      <c r="X8" s="118">
        <f>IF(OR(出勤!X8="⊙",出勤!X8="×"),出勤!$E$66,IF(出勤!X8="○",出勤!$L$66,IF(出勤!X8="√",出勤!$R$66,IF(出勤!X8="△",出勤!$X$66,0))))</f>
        <v>0</v>
      </c>
      <c r="Y8" s="118">
        <f>IF(OR(出勤!Y8="⊙",出勤!Y8="×"),出勤!$E$66,IF(出勤!Y8="○",出勤!$L$66,IF(出勤!Y8="√",出勤!$R$66,IF(出勤!Y8="△",出勤!$X$66,0))))</f>
        <v>0</v>
      </c>
      <c r="Z8" s="118">
        <f>IF(OR(出勤!Z8="⊙",出勤!Z8="×"),出勤!$E$66,IF(出勤!Z8="○",出勤!$L$66,IF(出勤!Z8="√",出勤!$R$66,IF(出勤!Z8="△",出勤!$X$66,0))))</f>
        <v>0</v>
      </c>
      <c r="AA8" s="118">
        <f>IF(OR(出勤!AA8="⊙",出勤!AA8="×"),出勤!$E$66,IF(出勤!AA8="○",出勤!$L$66,IF(出勤!AA8="√",出勤!$R$66,IF(出勤!AA8="△",出勤!$X$66,0))))</f>
        <v>0</v>
      </c>
      <c r="AB8" s="118">
        <f>IF(OR(出勤!AB8="⊙",出勤!AB8="×"),出勤!$E$66,IF(出勤!AB8="○",出勤!$L$66,IF(出勤!AB8="√",出勤!$R$66,IF(出勤!AB8="△",出勤!$X$66,0))))</f>
        <v>0</v>
      </c>
      <c r="AC8" s="118">
        <f>IF(OR(出勤!AC8="⊙",出勤!AC8="×"),出勤!$E$66,IF(出勤!AC8="○",出勤!$L$66,IF(出勤!AC8="√",出勤!$R$66,IF(出勤!AC8="△",出勤!$X$66,0))))</f>
        <v>0</v>
      </c>
      <c r="AD8" s="118">
        <f>IF(OR(出勤!AD8="⊙",出勤!AD8="×"),出勤!$E$66,IF(出勤!AD8="○",出勤!$L$66,IF(出勤!AD8="√",出勤!$R$66,IF(出勤!AD8="△",出勤!$X$66,0))))</f>
        <v>0</v>
      </c>
      <c r="AE8" s="118">
        <f>IF(OR(出勤!AE8="⊙",出勤!AE8="×"),出勤!$E$66,IF(出勤!AE8="○",出勤!$L$66,IF(出勤!AE8="√",出勤!$R$66,IF(出勤!AE8="△",出勤!$X$66,0))))</f>
        <v>0</v>
      </c>
      <c r="AF8" s="118">
        <f>IF(OR(出勤!AF8="⊙",出勤!AF8="×"),出勤!$E$66,IF(出勤!AF8="○",出勤!$L$66,IF(出勤!AF8="√",出勤!$R$66,IF(出勤!AF8="△",出勤!$X$66,0))))</f>
        <v>0</v>
      </c>
      <c r="AG8" s="118">
        <f>IF(OR(出勤!AG8="⊙",出勤!AG8="×"),出勤!$E$66,IF(出勤!AG8="○",出勤!$L$66,IF(出勤!AG8="√",出勤!$R$66,IF(出勤!AG8="△",出勤!$X$66,0))))</f>
        <v>0</v>
      </c>
      <c r="AH8" s="118">
        <f>IF(OR(出勤!AH8="⊙",出勤!AH8="×"),出勤!$E$66,IF(出勤!AH8="○",出勤!$L$66,IF(出勤!AH8="√",出勤!$R$66,IF(出勤!AH8="△",出勤!$X$66,0))))</f>
        <v>0</v>
      </c>
      <c r="AI8" s="75">
        <f t="shared" si="0"/>
        <v>100</v>
      </c>
    </row>
    <row r="9" s="110" customFormat="1" ht="17" customHeight="1" spans="1:35">
      <c r="A9" s="75" t="str">
        <f>IF(作业!A7="","",作业!A7)</f>
        <v/>
      </c>
      <c r="B9" s="75" t="str">
        <f>IF(作业!B7="","",作业!B7)</f>
        <v/>
      </c>
      <c r="C9" s="118">
        <f>IF(OR(出勤!C9="⊙",出勤!C9="×"),出勤!$E$66,IF(出勤!C9="○",出勤!$L$66,IF(出勤!C9="√",出勤!$R$66,IF(出勤!C9="△",出勤!$X$66,0))))</f>
        <v>0</v>
      </c>
      <c r="D9" s="118">
        <f>IF(OR(出勤!D9="⊙",出勤!D9="×"),出勤!$E$66,IF(出勤!D9="○",出勤!$L$66,IF(出勤!D9="√",出勤!$R$66,IF(出勤!D9="△",出勤!$X$66,0))))</f>
        <v>0</v>
      </c>
      <c r="E9" s="118">
        <f>IF(OR(出勤!E9="⊙",出勤!E9="×"),出勤!$E$66,IF(出勤!E9="○",出勤!$L$66,IF(出勤!E9="√",出勤!$R$66,IF(出勤!E9="△",出勤!$X$66,0))))</f>
        <v>0</v>
      </c>
      <c r="F9" s="118">
        <f>IF(OR(出勤!F9="⊙",出勤!F9="×"),出勤!$E$66,IF(出勤!F9="○",出勤!$L$66,IF(出勤!F9="√",出勤!$R$66,IF(出勤!F9="△",出勤!$X$66,0))))</f>
        <v>0</v>
      </c>
      <c r="G9" s="118">
        <f>IF(OR(出勤!G9="⊙",出勤!G9="×"),出勤!$E$66,IF(出勤!G9="○",出勤!$L$66,IF(出勤!G9="√",出勤!$R$66,IF(出勤!G9="△",出勤!$X$66,0))))</f>
        <v>0</v>
      </c>
      <c r="H9" s="118">
        <f>IF(OR(出勤!H9="⊙",出勤!H9="×"),出勤!$E$66,IF(出勤!H9="○",出勤!$L$66,IF(出勤!H9="√",出勤!$R$66,IF(出勤!H9="△",出勤!$X$66,0))))</f>
        <v>0</v>
      </c>
      <c r="I9" s="118">
        <f>IF(OR(出勤!I9="⊙",出勤!I9="×"),出勤!$E$66,IF(出勤!I9="○",出勤!$L$66,IF(出勤!I9="√",出勤!$R$66,IF(出勤!I9="△",出勤!$X$66,0))))</f>
        <v>0</v>
      </c>
      <c r="J9" s="118">
        <f>IF(OR(出勤!J9="⊙",出勤!J9="×"),出勤!$E$66,IF(出勤!J9="○",出勤!$L$66,IF(出勤!J9="√",出勤!$R$66,IF(出勤!J9="△",出勤!$X$66,0))))</f>
        <v>0</v>
      </c>
      <c r="K9" s="118">
        <f>IF(OR(出勤!K9="⊙",出勤!K9="×"),出勤!$E$66,IF(出勤!K9="○",出勤!$L$66,IF(出勤!K9="√",出勤!$R$66,IF(出勤!K9="△",出勤!$X$66,0))))</f>
        <v>0</v>
      </c>
      <c r="L9" s="118">
        <f>IF(OR(出勤!L9="⊙",出勤!L9="×"),出勤!$E$66,IF(出勤!L9="○",出勤!$L$66,IF(出勤!L9="√",出勤!$R$66,IF(出勤!L9="△",出勤!$X$66,0))))</f>
        <v>0</v>
      </c>
      <c r="M9" s="118">
        <f>IF(OR(出勤!M9="⊙",出勤!M9="×"),出勤!$E$66,IF(出勤!M9="○",出勤!$L$66,IF(出勤!M9="√",出勤!$R$66,IF(出勤!M9="△",出勤!$X$66,0))))</f>
        <v>0</v>
      </c>
      <c r="N9" s="118">
        <f>IF(OR(出勤!N9="⊙",出勤!N9="×"),出勤!$E$66,IF(出勤!N9="○",出勤!$L$66,IF(出勤!N9="√",出勤!$R$66,IF(出勤!N9="△",出勤!$X$66,0))))</f>
        <v>0</v>
      </c>
      <c r="O9" s="118">
        <f>IF(OR(出勤!O9="⊙",出勤!O9="×"),出勤!$E$66,IF(出勤!O9="○",出勤!$L$66,IF(出勤!O9="√",出勤!$R$66,IF(出勤!O9="△",出勤!$X$66,0))))</f>
        <v>0</v>
      </c>
      <c r="P9" s="118">
        <f>IF(OR(出勤!P9="⊙",出勤!P9="×"),出勤!$E$66,IF(出勤!P9="○",出勤!$L$66,IF(出勤!P9="√",出勤!$R$66,IF(出勤!P9="△",出勤!$X$66,0))))</f>
        <v>0</v>
      </c>
      <c r="Q9" s="118">
        <f>IF(OR(出勤!Q9="⊙",出勤!Q9="×"),出勤!$E$66,IF(出勤!Q9="○",出勤!$L$66,IF(出勤!Q9="√",出勤!$R$66,IF(出勤!Q9="△",出勤!$X$66,0))))</f>
        <v>0</v>
      </c>
      <c r="R9" s="118">
        <f>IF(OR(出勤!R9="⊙",出勤!R9="×"),出勤!$E$66,IF(出勤!R9="○",出勤!$L$66,IF(出勤!R9="√",出勤!$R$66,IF(出勤!R9="△",出勤!$X$66,0))))</f>
        <v>0</v>
      </c>
      <c r="S9" s="118">
        <f>IF(OR(出勤!S9="⊙",出勤!S9="×"),出勤!$E$66,IF(出勤!S9="○",出勤!$L$66,IF(出勤!S9="√",出勤!$R$66,IF(出勤!S9="△",出勤!$X$66,0))))</f>
        <v>0</v>
      </c>
      <c r="T9" s="118">
        <f>IF(OR(出勤!T9="⊙",出勤!T9="×"),出勤!$E$66,IF(出勤!T9="○",出勤!$L$66,IF(出勤!T9="√",出勤!$R$66,IF(出勤!T9="△",出勤!$X$66,0))))</f>
        <v>0</v>
      </c>
      <c r="U9" s="118">
        <f>IF(OR(出勤!U9="⊙",出勤!U9="×"),出勤!$E$66,IF(出勤!U9="○",出勤!$L$66,IF(出勤!U9="√",出勤!$R$66,IF(出勤!U9="△",出勤!$X$66,0))))</f>
        <v>0</v>
      </c>
      <c r="V9" s="118">
        <f>IF(OR(出勤!V9="⊙",出勤!V9="×"),出勤!$E$66,IF(出勤!V9="○",出勤!$L$66,IF(出勤!V9="√",出勤!$R$66,IF(出勤!V9="△",出勤!$X$66,0))))</f>
        <v>0</v>
      </c>
      <c r="W9" s="118">
        <f>IF(OR(出勤!W9="⊙",出勤!W9="×"),出勤!$E$66,IF(出勤!W9="○",出勤!$L$66,IF(出勤!W9="√",出勤!$R$66,IF(出勤!W9="△",出勤!$X$66,0))))</f>
        <v>0</v>
      </c>
      <c r="X9" s="118">
        <f>IF(OR(出勤!X9="⊙",出勤!X9="×"),出勤!$E$66,IF(出勤!X9="○",出勤!$L$66,IF(出勤!X9="√",出勤!$R$66,IF(出勤!X9="△",出勤!$X$66,0))))</f>
        <v>0</v>
      </c>
      <c r="Y9" s="118">
        <f>IF(OR(出勤!Y9="⊙",出勤!Y9="×"),出勤!$E$66,IF(出勤!Y9="○",出勤!$L$66,IF(出勤!Y9="√",出勤!$R$66,IF(出勤!Y9="△",出勤!$X$66,0))))</f>
        <v>0</v>
      </c>
      <c r="Z9" s="118">
        <f>IF(OR(出勤!Z9="⊙",出勤!Z9="×"),出勤!$E$66,IF(出勤!Z9="○",出勤!$L$66,IF(出勤!Z9="√",出勤!$R$66,IF(出勤!Z9="△",出勤!$X$66,0))))</f>
        <v>0</v>
      </c>
      <c r="AA9" s="118">
        <f>IF(OR(出勤!AA9="⊙",出勤!AA9="×"),出勤!$E$66,IF(出勤!AA9="○",出勤!$L$66,IF(出勤!AA9="√",出勤!$R$66,IF(出勤!AA9="△",出勤!$X$66,0))))</f>
        <v>0</v>
      </c>
      <c r="AB9" s="118">
        <f>IF(OR(出勤!AB9="⊙",出勤!AB9="×"),出勤!$E$66,IF(出勤!AB9="○",出勤!$L$66,IF(出勤!AB9="√",出勤!$R$66,IF(出勤!AB9="△",出勤!$X$66,0))))</f>
        <v>0</v>
      </c>
      <c r="AC9" s="118">
        <f>IF(OR(出勤!AC9="⊙",出勤!AC9="×"),出勤!$E$66,IF(出勤!AC9="○",出勤!$L$66,IF(出勤!AC9="√",出勤!$R$66,IF(出勤!AC9="△",出勤!$X$66,0))))</f>
        <v>0</v>
      </c>
      <c r="AD9" s="118">
        <f>IF(OR(出勤!AD9="⊙",出勤!AD9="×"),出勤!$E$66,IF(出勤!AD9="○",出勤!$L$66,IF(出勤!AD9="√",出勤!$R$66,IF(出勤!AD9="△",出勤!$X$66,0))))</f>
        <v>0</v>
      </c>
      <c r="AE9" s="118">
        <f>IF(OR(出勤!AE9="⊙",出勤!AE9="×"),出勤!$E$66,IF(出勤!AE9="○",出勤!$L$66,IF(出勤!AE9="√",出勤!$R$66,IF(出勤!AE9="△",出勤!$X$66,0))))</f>
        <v>0</v>
      </c>
      <c r="AF9" s="118">
        <f>IF(OR(出勤!AF9="⊙",出勤!AF9="×"),出勤!$E$66,IF(出勤!AF9="○",出勤!$L$66,IF(出勤!AF9="√",出勤!$R$66,IF(出勤!AF9="△",出勤!$X$66,0))))</f>
        <v>0</v>
      </c>
      <c r="AG9" s="118">
        <f>IF(OR(出勤!AG9="⊙",出勤!AG9="×"),出勤!$E$66,IF(出勤!AG9="○",出勤!$L$66,IF(出勤!AG9="√",出勤!$R$66,IF(出勤!AG9="△",出勤!$X$66,0))))</f>
        <v>0</v>
      </c>
      <c r="AH9" s="118">
        <f>IF(OR(出勤!AH9="⊙",出勤!AH9="×"),出勤!$E$66,IF(出勤!AH9="○",出勤!$L$66,IF(出勤!AH9="√",出勤!$R$66,IF(出勤!AH9="△",出勤!$X$66,0))))</f>
        <v>0</v>
      </c>
      <c r="AI9" s="75">
        <f t="shared" si="0"/>
        <v>100</v>
      </c>
    </row>
    <row r="10" s="110" customFormat="1" ht="17" customHeight="1" spans="1:35">
      <c r="A10" s="75" t="str">
        <f>IF(作业!A8="","",作业!A8)</f>
        <v/>
      </c>
      <c r="B10" s="75" t="str">
        <f>IF(作业!B8="","",作业!B8)</f>
        <v/>
      </c>
      <c r="C10" s="118">
        <f>IF(OR(出勤!C10="⊙",出勤!C10="×"),出勤!$E$66,IF(出勤!C10="○",出勤!$L$66,IF(出勤!C10="√",出勤!$R$66,IF(出勤!C10="△",出勤!$X$66,0))))</f>
        <v>0</v>
      </c>
      <c r="D10" s="118">
        <f>IF(OR(出勤!D10="⊙",出勤!D10="×"),出勤!$E$66,IF(出勤!D10="○",出勤!$L$66,IF(出勤!D10="√",出勤!$R$66,IF(出勤!D10="△",出勤!$X$66,0))))</f>
        <v>0</v>
      </c>
      <c r="E10" s="118">
        <f>IF(OR(出勤!E10="⊙",出勤!E10="×"),出勤!$E$66,IF(出勤!E10="○",出勤!$L$66,IF(出勤!E10="√",出勤!$R$66,IF(出勤!E10="△",出勤!$X$66,0))))</f>
        <v>0</v>
      </c>
      <c r="F10" s="118">
        <f>IF(OR(出勤!F10="⊙",出勤!F10="×"),出勤!$E$66,IF(出勤!F10="○",出勤!$L$66,IF(出勤!F10="√",出勤!$R$66,IF(出勤!F10="△",出勤!$X$66,0))))</f>
        <v>0</v>
      </c>
      <c r="G10" s="118">
        <f>IF(OR(出勤!G10="⊙",出勤!G10="×"),出勤!$E$66,IF(出勤!G10="○",出勤!$L$66,IF(出勤!G10="√",出勤!$R$66,IF(出勤!G10="△",出勤!$X$66,0))))</f>
        <v>0</v>
      </c>
      <c r="H10" s="118">
        <f>IF(OR(出勤!H10="⊙",出勤!H10="×"),出勤!$E$66,IF(出勤!H10="○",出勤!$L$66,IF(出勤!H10="√",出勤!$R$66,IF(出勤!H10="△",出勤!$X$66,0))))</f>
        <v>0</v>
      </c>
      <c r="I10" s="118">
        <f>IF(OR(出勤!I10="⊙",出勤!I10="×"),出勤!$E$66,IF(出勤!I10="○",出勤!$L$66,IF(出勤!I10="√",出勤!$R$66,IF(出勤!I10="△",出勤!$X$66,0))))</f>
        <v>0</v>
      </c>
      <c r="J10" s="118">
        <f>IF(OR(出勤!J10="⊙",出勤!J10="×"),出勤!$E$66,IF(出勤!J10="○",出勤!$L$66,IF(出勤!J10="√",出勤!$R$66,IF(出勤!J10="△",出勤!$X$66,0))))</f>
        <v>0</v>
      </c>
      <c r="K10" s="118">
        <f>IF(OR(出勤!K10="⊙",出勤!K10="×"),出勤!$E$66,IF(出勤!K10="○",出勤!$L$66,IF(出勤!K10="√",出勤!$R$66,IF(出勤!K10="△",出勤!$X$66,0))))</f>
        <v>0</v>
      </c>
      <c r="L10" s="118">
        <f>IF(OR(出勤!L10="⊙",出勤!L10="×"),出勤!$E$66,IF(出勤!L10="○",出勤!$L$66,IF(出勤!L10="√",出勤!$R$66,IF(出勤!L10="△",出勤!$X$66,0))))</f>
        <v>0</v>
      </c>
      <c r="M10" s="118">
        <f>IF(OR(出勤!M10="⊙",出勤!M10="×"),出勤!$E$66,IF(出勤!M10="○",出勤!$L$66,IF(出勤!M10="√",出勤!$R$66,IF(出勤!M10="△",出勤!$X$66,0))))</f>
        <v>0</v>
      </c>
      <c r="N10" s="118">
        <f>IF(OR(出勤!N10="⊙",出勤!N10="×"),出勤!$E$66,IF(出勤!N10="○",出勤!$L$66,IF(出勤!N10="√",出勤!$R$66,IF(出勤!N10="△",出勤!$X$66,0))))</f>
        <v>0</v>
      </c>
      <c r="O10" s="118">
        <f>IF(OR(出勤!O10="⊙",出勤!O10="×"),出勤!$E$66,IF(出勤!O10="○",出勤!$L$66,IF(出勤!O10="√",出勤!$R$66,IF(出勤!O10="△",出勤!$X$66,0))))</f>
        <v>0</v>
      </c>
      <c r="P10" s="118">
        <f>IF(OR(出勤!P10="⊙",出勤!P10="×"),出勤!$E$66,IF(出勤!P10="○",出勤!$L$66,IF(出勤!P10="√",出勤!$R$66,IF(出勤!P10="△",出勤!$X$66,0))))</f>
        <v>0</v>
      </c>
      <c r="Q10" s="118">
        <f>IF(OR(出勤!Q10="⊙",出勤!Q10="×"),出勤!$E$66,IF(出勤!Q10="○",出勤!$L$66,IF(出勤!Q10="√",出勤!$R$66,IF(出勤!Q10="△",出勤!$X$66,0))))</f>
        <v>0</v>
      </c>
      <c r="R10" s="118">
        <f>IF(OR(出勤!R10="⊙",出勤!R10="×"),出勤!$E$66,IF(出勤!R10="○",出勤!$L$66,IF(出勤!R10="√",出勤!$R$66,IF(出勤!R10="△",出勤!$X$66,0))))</f>
        <v>0</v>
      </c>
      <c r="S10" s="118">
        <f>IF(OR(出勤!S10="⊙",出勤!S10="×"),出勤!$E$66,IF(出勤!S10="○",出勤!$L$66,IF(出勤!S10="√",出勤!$R$66,IF(出勤!S10="△",出勤!$X$66,0))))</f>
        <v>0</v>
      </c>
      <c r="T10" s="118">
        <f>IF(OR(出勤!T10="⊙",出勤!T10="×"),出勤!$E$66,IF(出勤!T10="○",出勤!$L$66,IF(出勤!T10="√",出勤!$R$66,IF(出勤!T10="△",出勤!$X$66,0))))</f>
        <v>0</v>
      </c>
      <c r="U10" s="118">
        <f>IF(OR(出勤!U10="⊙",出勤!U10="×"),出勤!$E$66,IF(出勤!U10="○",出勤!$L$66,IF(出勤!U10="√",出勤!$R$66,IF(出勤!U10="△",出勤!$X$66,0))))</f>
        <v>0</v>
      </c>
      <c r="V10" s="118">
        <f>IF(OR(出勤!V10="⊙",出勤!V10="×"),出勤!$E$66,IF(出勤!V10="○",出勤!$L$66,IF(出勤!V10="√",出勤!$R$66,IF(出勤!V10="△",出勤!$X$66,0))))</f>
        <v>0</v>
      </c>
      <c r="W10" s="118">
        <f>IF(OR(出勤!W10="⊙",出勤!W10="×"),出勤!$E$66,IF(出勤!W10="○",出勤!$L$66,IF(出勤!W10="√",出勤!$R$66,IF(出勤!W10="△",出勤!$X$66,0))))</f>
        <v>0</v>
      </c>
      <c r="X10" s="118">
        <f>IF(OR(出勤!X10="⊙",出勤!X10="×"),出勤!$E$66,IF(出勤!X10="○",出勤!$L$66,IF(出勤!X10="√",出勤!$R$66,IF(出勤!X10="△",出勤!$X$66,0))))</f>
        <v>0</v>
      </c>
      <c r="Y10" s="118">
        <f>IF(OR(出勤!Y10="⊙",出勤!Y10="×"),出勤!$E$66,IF(出勤!Y10="○",出勤!$L$66,IF(出勤!Y10="√",出勤!$R$66,IF(出勤!Y10="△",出勤!$X$66,0))))</f>
        <v>0</v>
      </c>
      <c r="Z10" s="118">
        <f>IF(OR(出勤!Z10="⊙",出勤!Z10="×"),出勤!$E$66,IF(出勤!Z10="○",出勤!$L$66,IF(出勤!Z10="√",出勤!$R$66,IF(出勤!Z10="△",出勤!$X$66,0))))</f>
        <v>0</v>
      </c>
      <c r="AA10" s="118">
        <f>IF(OR(出勤!AA10="⊙",出勤!AA10="×"),出勤!$E$66,IF(出勤!AA10="○",出勤!$L$66,IF(出勤!AA10="√",出勤!$R$66,IF(出勤!AA10="△",出勤!$X$66,0))))</f>
        <v>0</v>
      </c>
      <c r="AB10" s="118">
        <f>IF(OR(出勤!AB10="⊙",出勤!AB10="×"),出勤!$E$66,IF(出勤!AB10="○",出勤!$L$66,IF(出勤!AB10="√",出勤!$R$66,IF(出勤!AB10="△",出勤!$X$66,0))))</f>
        <v>0</v>
      </c>
      <c r="AC10" s="118">
        <f>IF(OR(出勤!AC10="⊙",出勤!AC10="×"),出勤!$E$66,IF(出勤!AC10="○",出勤!$L$66,IF(出勤!AC10="√",出勤!$R$66,IF(出勤!AC10="△",出勤!$X$66,0))))</f>
        <v>0</v>
      </c>
      <c r="AD10" s="118">
        <f>IF(OR(出勤!AD10="⊙",出勤!AD10="×"),出勤!$E$66,IF(出勤!AD10="○",出勤!$L$66,IF(出勤!AD10="√",出勤!$R$66,IF(出勤!AD10="△",出勤!$X$66,0))))</f>
        <v>0</v>
      </c>
      <c r="AE10" s="118">
        <f>IF(OR(出勤!AE10="⊙",出勤!AE10="×"),出勤!$E$66,IF(出勤!AE10="○",出勤!$L$66,IF(出勤!AE10="√",出勤!$R$66,IF(出勤!AE10="△",出勤!$X$66,0))))</f>
        <v>0</v>
      </c>
      <c r="AF10" s="118">
        <f>IF(OR(出勤!AF10="⊙",出勤!AF10="×"),出勤!$E$66,IF(出勤!AF10="○",出勤!$L$66,IF(出勤!AF10="√",出勤!$R$66,IF(出勤!AF10="△",出勤!$X$66,0))))</f>
        <v>0</v>
      </c>
      <c r="AG10" s="118">
        <f>IF(OR(出勤!AG10="⊙",出勤!AG10="×"),出勤!$E$66,IF(出勤!AG10="○",出勤!$L$66,IF(出勤!AG10="√",出勤!$R$66,IF(出勤!AG10="△",出勤!$X$66,0))))</f>
        <v>0</v>
      </c>
      <c r="AH10" s="118">
        <f>IF(OR(出勤!AH10="⊙",出勤!AH10="×"),出勤!$E$66,IF(出勤!AH10="○",出勤!$L$66,IF(出勤!AH10="√",出勤!$R$66,IF(出勤!AH10="△",出勤!$X$66,0))))</f>
        <v>0</v>
      </c>
      <c r="AI10" s="75">
        <f t="shared" si="0"/>
        <v>100</v>
      </c>
    </row>
    <row r="11" s="110" customFormat="1" ht="17" customHeight="1" spans="1:35">
      <c r="A11" s="75" t="str">
        <f>IF(作业!A9="","",作业!A9)</f>
        <v/>
      </c>
      <c r="B11" s="75" t="str">
        <f>IF(作业!B9="","",作业!B9)</f>
        <v/>
      </c>
      <c r="C11" s="118">
        <f>IF(OR(出勤!C11="⊙",出勤!C11="×"),出勤!$E$66,IF(出勤!C11="○",出勤!$L$66,IF(出勤!C11="√",出勤!$R$66,IF(出勤!C11="△",出勤!$X$66,0))))</f>
        <v>0</v>
      </c>
      <c r="D11" s="118">
        <f>IF(OR(出勤!D11="⊙",出勤!D11="×"),出勤!$E$66,IF(出勤!D11="○",出勤!$L$66,IF(出勤!D11="√",出勤!$R$66,IF(出勤!D11="△",出勤!$X$66,0))))</f>
        <v>0</v>
      </c>
      <c r="E11" s="118">
        <f>IF(OR(出勤!E11="⊙",出勤!E11="×"),出勤!$E$66,IF(出勤!E11="○",出勤!$L$66,IF(出勤!E11="√",出勤!$R$66,IF(出勤!E11="△",出勤!$X$66,0))))</f>
        <v>0</v>
      </c>
      <c r="F11" s="118">
        <f>IF(OR(出勤!F11="⊙",出勤!F11="×"),出勤!$E$66,IF(出勤!F11="○",出勤!$L$66,IF(出勤!F11="√",出勤!$R$66,IF(出勤!F11="△",出勤!$X$66,0))))</f>
        <v>0</v>
      </c>
      <c r="G11" s="118">
        <f>IF(OR(出勤!G11="⊙",出勤!G11="×"),出勤!$E$66,IF(出勤!G11="○",出勤!$L$66,IF(出勤!G11="√",出勤!$R$66,IF(出勤!G11="△",出勤!$X$66,0))))</f>
        <v>0</v>
      </c>
      <c r="H11" s="118">
        <f>IF(OR(出勤!H11="⊙",出勤!H11="×"),出勤!$E$66,IF(出勤!H11="○",出勤!$L$66,IF(出勤!H11="√",出勤!$R$66,IF(出勤!H11="△",出勤!$X$66,0))))</f>
        <v>0</v>
      </c>
      <c r="I11" s="118">
        <f>IF(OR(出勤!I11="⊙",出勤!I11="×"),出勤!$E$66,IF(出勤!I11="○",出勤!$L$66,IF(出勤!I11="√",出勤!$R$66,IF(出勤!I11="△",出勤!$X$66,0))))</f>
        <v>0</v>
      </c>
      <c r="J11" s="118">
        <f>IF(OR(出勤!J11="⊙",出勤!J11="×"),出勤!$E$66,IF(出勤!J11="○",出勤!$L$66,IF(出勤!J11="√",出勤!$R$66,IF(出勤!J11="△",出勤!$X$66,0))))</f>
        <v>0</v>
      </c>
      <c r="K11" s="118">
        <f>IF(OR(出勤!K11="⊙",出勤!K11="×"),出勤!$E$66,IF(出勤!K11="○",出勤!$L$66,IF(出勤!K11="√",出勤!$R$66,IF(出勤!K11="△",出勤!$X$66,0))))</f>
        <v>0</v>
      </c>
      <c r="L11" s="118">
        <f>IF(OR(出勤!L11="⊙",出勤!L11="×"),出勤!$E$66,IF(出勤!L11="○",出勤!$L$66,IF(出勤!L11="√",出勤!$R$66,IF(出勤!L11="△",出勤!$X$66,0))))</f>
        <v>0</v>
      </c>
      <c r="M11" s="118">
        <f>IF(OR(出勤!M11="⊙",出勤!M11="×"),出勤!$E$66,IF(出勤!M11="○",出勤!$L$66,IF(出勤!M11="√",出勤!$R$66,IF(出勤!M11="△",出勤!$X$66,0))))</f>
        <v>0</v>
      </c>
      <c r="N11" s="118">
        <f>IF(OR(出勤!N11="⊙",出勤!N11="×"),出勤!$E$66,IF(出勤!N11="○",出勤!$L$66,IF(出勤!N11="√",出勤!$R$66,IF(出勤!N11="△",出勤!$X$66,0))))</f>
        <v>0</v>
      </c>
      <c r="O11" s="118">
        <f>IF(OR(出勤!O11="⊙",出勤!O11="×"),出勤!$E$66,IF(出勤!O11="○",出勤!$L$66,IF(出勤!O11="√",出勤!$R$66,IF(出勤!O11="△",出勤!$X$66,0))))</f>
        <v>0</v>
      </c>
      <c r="P11" s="118">
        <f>IF(OR(出勤!P11="⊙",出勤!P11="×"),出勤!$E$66,IF(出勤!P11="○",出勤!$L$66,IF(出勤!P11="√",出勤!$R$66,IF(出勤!P11="△",出勤!$X$66,0))))</f>
        <v>0</v>
      </c>
      <c r="Q11" s="118">
        <f>IF(OR(出勤!Q11="⊙",出勤!Q11="×"),出勤!$E$66,IF(出勤!Q11="○",出勤!$L$66,IF(出勤!Q11="√",出勤!$R$66,IF(出勤!Q11="△",出勤!$X$66,0))))</f>
        <v>0</v>
      </c>
      <c r="R11" s="118">
        <f>IF(OR(出勤!R11="⊙",出勤!R11="×"),出勤!$E$66,IF(出勤!R11="○",出勤!$L$66,IF(出勤!R11="√",出勤!$R$66,IF(出勤!R11="△",出勤!$X$66,0))))</f>
        <v>0</v>
      </c>
      <c r="S11" s="118">
        <f>IF(OR(出勤!S11="⊙",出勤!S11="×"),出勤!$E$66,IF(出勤!S11="○",出勤!$L$66,IF(出勤!S11="√",出勤!$R$66,IF(出勤!S11="△",出勤!$X$66,0))))</f>
        <v>0</v>
      </c>
      <c r="T11" s="118">
        <f>IF(OR(出勤!T11="⊙",出勤!T11="×"),出勤!$E$66,IF(出勤!T11="○",出勤!$L$66,IF(出勤!T11="√",出勤!$R$66,IF(出勤!T11="△",出勤!$X$66,0))))</f>
        <v>0</v>
      </c>
      <c r="U11" s="118">
        <f>IF(OR(出勤!U11="⊙",出勤!U11="×"),出勤!$E$66,IF(出勤!U11="○",出勤!$L$66,IF(出勤!U11="√",出勤!$R$66,IF(出勤!U11="△",出勤!$X$66,0))))</f>
        <v>0</v>
      </c>
      <c r="V11" s="118">
        <f>IF(OR(出勤!V11="⊙",出勤!V11="×"),出勤!$E$66,IF(出勤!V11="○",出勤!$L$66,IF(出勤!V11="√",出勤!$R$66,IF(出勤!V11="△",出勤!$X$66,0))))</f>
        <v>0</v>
      </c>
      <c r="W11" s="118">
        <f>IF(OR(出勤!W11="⊙",出勤!W11="×"),出勤!$E$66,IF(出勤!W11="○",出勤!$L$66,IF(出勤!W11="√",出勤!$R$66,IF(出勤!W11="△",出勤!$X$66,0))))</f>
        <v>0</v>
      </c>
      <c r="X11" s="118">
        <f>IF(OR(出勤!X11="⊙",出勤!X11="×"),出勤!$E$66,IF(出勤!X11="○",出勤!$L$66,IF(出勤!X11="√",出勤!$R$66,IF(出勤!X11="△",出勤!$X$66,0))))</f>
        <v>0</v>
      </c>
      <c r="Y11" s="118">
        <f>IF(OR(出勤!Y11="⊙",出勤!Y11="×"),出勤!$E$66,IF(出勤!Y11="○",出勤!$L$66,IF(出勤!Y11="√",出勤!$R$66,IF(出勤!Y11="△",出勤!$X$66,0))))</f>
        <v>0</v>
      </c>
      <c r="Z11" s="118">
        <f>IF(OR(出勤!Z11="⊙",出勤!Z11="×"),出勤!$E$66,IF(出勤!Z11="○",出勤!$L$66,IF(出勤!Z11="√",出勤!$R$66,IF(出勤!Z11="△",出勤!$X$66,0))))</f>
        <v>0</v>
      </c>
      <c r="AA11" s="118">
        <f>IF(OR(出勤!AA11="⊙",出勤!AA11="×"),出勤!$E$66,IF(出勤!AA11="○",出勤!$L$66,IF(出勤!AA11="√",出勤!$R$66,IF(出勤!AA11="△",出勤!$X$66,0))))</f>
        <v>0</v>
      </c>
      <c r="AB11" s="118">
        <f>IF(OR(出勤!AB11="⊙",出勤!AB11="×"),出勤!$E$66,IF(出勤!AB11="○",出勤!$L$66,IF(出勤!AB11="√",出勤!$R$66,IF(出勤!AB11="△",出勤!$X$66,0))))</f>
        <v>0</v>
      </c>
      <c r="AC11" s="118">
        <f>IF(OR(出勤!AC11="⊙",出勤!AC11="×"),出勤!$E$66,IF(出勤!AC11="○",出勤!$L$66,IF(出勤!AC11="√",出勤!$R$66,IF(出勤!AC11="△",出勤!$X$66,0))))</f>
        <v>0</v>
      </c>
      <c r="AD11" s="118">
        <f>IF(OR(出勤!AD11="⊙",出勤!AD11="×"),出勤!$E$66,IF(出勤!AD11="○",出勤!$L$66,IF(出勤!AD11="√",出勤!$R$66,IF(出勤!AD11="△",出勤!$X$66,0))))</f>
        <v>0</v>
      </c>
      <c r="AE11" s="118">
        <f>IF(OR(出勤!AE11="⊙",出勤!AE11="×"),出勤!$E$66,IF(出勤!AE11="○",出勤!$L$66,IF(出勤!AE11="√",出勤!$R$66,IF(出勤!AE11="△",出勤!$X$66,0))))</f>
        <v>0</v>
      </c>
      <c r="AF11" s="118">
        <f>IF(OR(出勤!AF11="⊙",出勤!AF11="×"),出勤!$E$66,IF(出勤!AF11="○",出勤!$L$66,IF(出勤!AF11="√",出勤!$R$66,IF(出勤!AF11="△",出勤!$X$66,0))))</f>
        <v>0</v>
      </c>
      <c r="AG11" s="118">
        <f>IF(OR(出勤!AG11="⊙",出勤!AG11="×"),出勤!$E$66,IF(出勤!AG11="○",出勤!$L$66,IF(出勤!AG11="√",出勤!$R$66,IF(出勤!AG11="△",出勤!$X$66,0))))</f>
        <v>0</v>
      </c>
      <c r="AH11" s="118">
        <f>IF(OR(出勤!AH11="⊙",出勤!AH11="×"),出勤!$E$66,IF(出勤!AH11="○",出勤!$L$66,IF(出勤!AH11="√",出勤!$R$66,IF(出勤!AH11="△",出勤!$X$66,0))))</f>
        <v>0</v>
      </c>
      <c r="AI11" s="75">
        <f t="shared" si="0"/>
        <v>100</v>
      </c>
    </row>
    <row r="12" s="110" customFormat="1" ht="17" customHeight="1" spans="1:35">
      <c r="A12" s="75" t="str">
        <f>IF(作业!A10="","",作业!A10)</f>
        <v/>
      </c>
      <c r="B12" s="75" t="str">
        <f>IF(作业!B10="","",作业!B10)</f>
        <v/>
      </c>
      <c r="C12" s="118">
        <f>IF(OR(出勤!C12="⊙",出勤!C12="×"),出勤!$E$66,IF(出勤!C12="○",出勤!$L$66,IF(出勤!C12="√",出勤!$R$66,IF(出勤!C12="△",出勤!$X$66,0))))</f>
        <v>0</v>
      </c>
      <c r="D12" s="118">
        <f>IF(OR(出勤!D12="⊙",出勤!D12="×"),出勤!$E$66,IF(出勤!D12="○",出勤!$L$66,IF(出勤!D12="√",出勤!$R$66,IF(出勤!D12="△",出勤!$X$66,0))))</f>
        <v>0</v>
      </c>
      <c r="E12" s="118">
        <f>IF(OR(出勤!E12="⊙",出勤!E12="×"),出勤!$E$66,IF(出勤!E12="○",出勤!$L$66,IF(出勤!E12="√",出勤!$R$66,IF(出勤!E12="△",出勤!$X$66,0))))</f>
        <v>0</v>
      </c>
      <c r="F12" s="118">
        <f>IF(OR(出勤!F12="⊙",出勤!F12="×"),出勤!$E$66,IF(出勤!F12="○",出勤!$L$66,IF(出勤!F12="√",出勤!$R$66,IF(出勤!F12="△",出勤!$X$66,0))))</f>
        <v>0</v>
      </c>
      <c r="G12" s="118">
        <f>IF(OR(出勤!G12="⊙",出勤!G12="×"),出勤!$E$66,IF(出勤!G12="○",出勤!$L$66,IF(出勤!G12="√",出勤!$R$66,IF(出勤!G12="△",出勤!$X$66,0))))</f>
        <v>0</v>
      </c>
      <c r="H12" s="118">
        <f>IF(OR(出勤!H12="⊙",出勤!H12="×"),出勤!$E$66,IF(出勤!H12="○",出勤!$L$66,IF(出勤!H12="√",出勤!$R$66,IF(出勤!H12="△",出勤!$X$66,0))))</f>
        <v>0</v>
      </c>
      <c r="I12" s="118">
        <f>IF(OR(出勤!I12="⊙",出勤!I12="×"),出勤!$E$66,IF(出勤!I12="○",出勤!$L$66,IF(出勤!I12="√",出勤!$R$66,IF(出勤!I12="△",出勤!$X$66,0))))</f>
        <v>0</v>
      </c>
      <c r="J12" s="118">
        <f>IF(OR(出勤!J12="⊙",出勤!J12="×"),出勤!$E$66,IF(出勤!J12="○",出勤!$L$66,IF(出勤!J12="√",出勤!$R$66,IF(出勤!J12="△",出勤!$X$66,0))))</f>
        <v>0</v>
      </c>
      <c r="K12" s="118">
        <f>IF(OR(出勤!K12="⊙",出勤!K12="×"),出勤!$E$66,IF(出勤!K12="○",出勤!$L$66,IF(出勤!K12="√",出勤!$R$66,IF(出勤!K12="△",出勤!$X$66,0))))</f>
        <v>0</v>
      </c>
      <c r="L12" s="118">
        <f>IF(OR(出勤!L12="⊙",出勤!L12="×"),出勤!$E$66,IF(出勤!L12="○",出勤!$L$66,IF(出勤!L12="√",出勤!$R$66,IF(出勤!L12="△",出勤!$X$66,0))))</f>
        <v>0</v>
      </c>
      <c r="M12" s="118">
        <f>IF(OR(出勤!M12="⊙",出勤!M12="×"),出勤!$E$66,IF(出勤!M12="○",出勤!$L$66,IF(出勤!M12="√",出勤!$R$66,IF(出勤!M12="△",出勤!$X$66,0))))</f>
        <v>0</v>
      </c>
      <c r="N12" s="118">
        <f>IF(OR(出勤!N12="⊙",出勤!N12="×"),出勤!$E$66,IF(出勤!N12="○",出勤!$L$66,IF(出勤!N12="√",出勤!$R$66,IF(出勤!N12="△",出勤!$X$66,0))))</f>
        <v>0</v>
      </c>
      <c r="O12" s="118">
        <f>IF(OR(出勤!O12="⊙",出勤!O12="×"),出勤!$E$66,IF(出勤!O12="○",出勤!$L$66,IF(出勤!O12="√",出勤!$R$66,IF(出勤!O12="△",出勤!$X$66,0))))</f>
        <v>0</v>
      </c>
      <c r="P12" s="118">
        <f>IF(OR(出勤!P12="⊙",出勤!P12="×"),出勤!$E$66,IF(出勤!P12="○",出勤!$L$66,IF(出勤!P12="√",出勤!$R$66,IF(出勤!P12="△",出勤!$X$66,0))))</f>
        <v>0</v>
      </c>
      <c r="Q12" s="118">
        <f>IF(OR(出勤!Q12="⊙",出勤!Q12="×"),出勤!$E$66,IF(出勤!Q12="○",出勤!$L$66,IF(出勤!Q12="√",出勤!$R$66,IF(出勤!Q12="△",出勤!$X$66,0))))</f>
        <v>0</v>
      </c>
      <c r="R12" s="118">
        <f>IF(OR(出勤!R12="⊙",出勤!R12="×"),出勤!$E$66,IF(出勤!R12="○",出勤!$L$66,IF(出勤!R12="√",出勤!$R$66,IF(出勤!R12="△",出勤!$X$66,0))))</f>
        <v>0</v>
      </c>
      <c r="S12" s="118">
        <f>IF(OR(出勤!S12="⊙",出勤!S12="×"),出勤!$E$66,IF(出勤!S12="○",出勤!$L$66,IF(出勤!S12="√",出勤!$R$66,IF(出勤!S12="△",出勤!$X$66,0))))</f>
        <v>0</v>
      </c>
      <c r="T12" s="118">
        <f>IF(OR(出勤!T12="⊙",出勤!T12="×"),出勤!$E$66,IF(出勤!T12="○",出勤!$L$66,IF(出勤!T12="√",出勤!$R$66,IF(出勤!T12="△",出勤!$X$66,0))))</f>
        <v>0</v>
      </c>
      <c r="U12" s="118">
        <f>IF(OR(出勤!U12="⊙",出勤!U12="×"),出勤!$E$66,IF(出勤!U12="○",出勤!$L$66,IF(出勤!U12="√",出勤!$R$66,IF(出勤!U12="△",出勤!$X$66,0))))</f>
        <v>0</v>
      </c>
      <c r="V12" s="118">
        <f>IF(OR(出勤!V12="⊙",出勤!V12="×"),出勤!$E$66,IF(出勤!V12="○",出勤!$L$66,IF(出勤!V12="√",出勤!$R$66,IF(出勤!V12="△",出勤!$X$66,0))))</f>
        <v>0</v>
      </c>
      <c r="W12" s="118">
        <f>IF(OR(出勤!W12="⊙",出勤!W12="×"),出勤!$E$66,IF(出勤!W12="○",出勤!$L$66,IF(出勤!W12="√",出勤!$R$66,IF(出勤!W12="△",出勤!$X$66,0))))</f>
        <v>0</v>
      </c>
      <c r="X12" s="118">
        <f>IF(OR(出勤!X12="⊙",出勤!X12="×"),出勤!$E$66,IF(出勤!X12="○",出勤!$L$66,IF(出勤!X12="√",出勤!$R$66,IF(出勤!X12="△",出勤!$X$66,0))))</f>
        <v>0</v>
      </c>
      <c r="Y12" s="118">
        <f>IF(OR(出勤!Y12="⊙",出勤!Y12="×"),出勤!$E$66,IF(出勤!Y12="○",出勤!$L$66,IF(出勤!Y12="√",出勤!$R$66,IF(出勤!Y12="△",出勤!$X$66,0))))</f>
        <v>0</v>
      </c>
      <c r="Z12" s="118">
        <f>IF(OR(出勤!Z12="⊙",出勤!Z12="×"),出勤!$E$66,IF(出勤!Z12="○",出勤!$L$66,IF(出勤!Z12="√",出勤!$R$66,IF(出勤!Z12="△",出勤!$X$66,0))))</f>
        <v>0</v>
      </c>
      <c r="AA12" s="118">
        <f>IF(OR(出勤!AA12="⊙",出勤!AA12="×"),出勤!$E$66,IF(出勤!AA12="○",出勤!$L$66,IF(出勤!AA12="√",出勤!$R$66,IF(出勤!AA12="△",出勤!$X$66,0))))</f>
        <v>0</v>
      </c>
      <c r="AB12" s="118">
        <f>IF(OR(出勤!AB12="⊙",出勤!AB12="×"),出勤!$E$66,IF(出勤!AB12="○",出勤!$L$66,IF(出勤!AB12="√",出勤!$R$66,IF(出勤!AB12="△",出勤!$X$66,0))))</f>
        <v>0</v>
      </c>
      <c r="AC12" s="118">
        <f>IF(OR(出勤!AC12="⊙",出勤!AC12="×"),出勤!$E$66,IF(出勤!AC12="○",出勤!$L$66,IF(出勤!AC12="√",出勤!$R$66,IF(出勤!AC12="△",出勤!$X$66,0))))</f>
        <v>0</v>
      </c>
      <c r="AD12" s="118">
        <f>IF(OR(出勤!AD12="⊙",出勤!AD12="×"),出勤!$E$66,IF(出勤!AD12="○",出勤!$L$66,IF(出勤!AD12="√",出勤!$R$66,IF(出勤!AD12="△",出勤!$X$66,0))))</f>
        <v>0</v>
      </c>
      <c r="AE12" s="118">
        <f>IF(OR(出勤!AE12="⊙",出勤!AE12="×"),出勤!$E$66,IF(出勤!AE12="○",出勤!$L$66,IF(出勤!AE12="√",出勤!$R$66,IF(出勤!AE12="△",出勤!$X$66,0))))</f>
        <v>0</v>
      </c>
      <c r="AF12" s="118">
        <f>IF(OR(出勤!AF12="⊙",出勤!AF12="×"),出勤!$E$66,IF(出勤!AF12="○",出勤!$L$66,IF(出勤!AF12="√",出勤!$R$66,IF(出勤!AF12="△",出勤!$X$66,0))))</f>
        <v>0</v>
      </c>
      <c r="AG12" s="118">
        <f>IF(OR(出勤!AG12="⊙",出勤!AG12="×"),出勤!$E$66,IF(出勤!AG12="○",出勤!$L$66,IF(出勤!AG12="√",出勤!$R$66,IF(出勤!AG12="△",出勤!$X$66,0))))</f>
        <v>0</v>
      </c>
      <c r="AH12" s="118">
        <f>IF(OR(出勤!AH12="⊙",出勤!AH12="×"),出勤!$E$66,IF(出勤!AH12="○",出勤!$L$66,IF(出勤!AH12="√",出勤!$R$66,IF(出勤!AH12="△",出勤!$X$66,0))))</f>
        <v>0</v>
      </c>
      <c r="AI12" s="75">
        <f t="shared" si="0"/>
        <v>100</v>
      </c>
    </row>
    <row r="13" s="110" customFormat="1" ht="17" customHeight="1" spans="1:35">
      <c r="A13" s="75" t="str">
        <f>IF(作业!A11="","",作业!A11)</f>
        <v/>
      </c>
      <c r="B13" s="75" t="str">
        <f>IF(作业!B11="","",作业!B11)</f>
        <v/>
      </c>
      <c r="C13" s="118">
        <f>IF(OR(出勤!C13="⊙",出勤!C13="×"),出勤!$E$66,IF(出勤!C13="○",出勤!$L$66,IF(出勤!C13="√",出勤!$R$66,IF(出勤!C13="△",出勤!$X$66,0))))</f>
        <v>0</v>
      </c>
      <c r="D13" s="118">
        <f>IF(OR(出勤!D13="⊙",出勤!D13="×"),出勤!$E$66,IF(出勤!D13="○",出勤!$L$66,IF(出勤!D13="√",出勤!$R$66,IF(出勤!D13="△",出勤!$X$66,0))))</f>
        <v>0</v>
      </c>
      <c r="E13" s="118">
        <f>IF(OR(出勤!E13="⊙",出勤!E13="×"),出勤!$E$66,IF(出勤!E13="○",出勤!$L$66,IF(出勤!E13="√",出勤!$R$66,IF(出勤!E13="△",出勤!$X$66,0))))</f>
        <v>0</v>
      </c>
      <c r="F13" s="118">
        <f>IF(OR(出勤!F13="⊙",出勤!F13="×"),出勤!$E$66,IF(出勤!F13="○",出勤!$L$66,IF(出勤!F13="√",出勤!$R$66,IF(出勤!F13="△",出勤!$X$66,0))))</f>
        <v>0</v>
      </c>
      <c r="G13" s="118">
        <f>IF(OR(出勤!G13="⊙",出勤!G13="×"),出勤!$E$66,IF(出勤!G13="○",出勤!$L$66,IF(出勤!G13="√",出勤!$R$66,IF(出勤!G13="△",出勤!$X$66,0))))</f>
        <v>0</v>
      </c>
      <c r="H13" s="118">
        <f>IF(OR(出勤!H13="⊙",出勤!H13="×"),出勤!$E$66,IF(出勤!H13="○",出勤!$L$66,IF(出勤!H13="√",出勤!$R$66,IF(出勤!H13="△",出勤!$X$66,0))))</f>
        <v>0</v>
      </c>
      <c r="I13" s="118">
        <f>IF(OR(出勤!I13="⊙",出勤!I13="×"),出勤!$E$66,IF(出勤!I13="○",出勤!$L$66,IF(出勤!I13="√",出勤!$R$66,IF(出勤!I13="△",出勤!$X$66,0))))</f>
        <v>0</v>
      </c>
      <c r="J13" s="118">
        <f>IF(OR(出勤!J13="⊙",出勤!J13="×"),出勤!$E$66,IF(出勤!J13="○",出勤!$L$66,IF(出勤!J13="√",出勤!$R$66,IF(出勤!J13="△",出勤!$X$66,0))))</f>
        <v>0</v>
      </c>
      <c r="K13" s="118">
        <f>IF(OR(出勤!K13="⊙",出勤!K13="×"),出勤!$E$66,IF(出勤!K13="○",出勤!$L$66,IF(出勤!K13="√",出勤!$R$66,IF(出勤!K13="△",出勤!$X$66,0))))</f>
        <v>0</v>
      </c>
      <c r="L13" s="118">
        <f>IF(OR(出勤!L13="⊙",出勤!L13="×"),出勤!$E$66,IF(出勤!L13="○",出勤!$L$66,IF(出勤!L13="√",出勤!$R$66,IF(出勤!L13="△",出勤!$X$66,0))))</f>
        <v>0</v>
      </c>
      <c r="M13" s="118">
        <f>IF(OR(出勤!M13="⊙",出勤!M13="×"),出勤!$E$66,IF(出勤!M13="○",出勤!$L$66,IF(出勤!M13="√",出勤!$R$66,IF(出勤!M13="△",出勤!$X$66,0))))</f>
        <v>0</v>
      </c>
      <c r="N13" s="118">
        <f>IF(OR(出勤!N13="⊙",出勤!N13="×"),出勤!$E$66,IF(出勤!N13="○",出勤!$L$66,IF(出勤!N13="√",出勤!$R$66,IF(出勤!N13="△",出勤!$X$66,0))))</f>
        <v>0</v>
      </c>
      <c r="O13" s="118">
        <f>IF(OR(出勤!O13="⊙",出勤!O13="×"),出勤!$E$66,IF(出勤!O13="○",出勤!$L$66,IF(出勤!O13="√",出勤!$R$66,IF(出勤!O13="△",出勤!$X$66,0))))</f>
        <v>0</v>
      </c>
      <c r="P13" s="118">
        <f>IF(OR(出勤!P13="⊙",出勤!P13="×"),出勤!$E$66,IF(出勤!P13="○",出勤!$L$66,IF(出勤!P13="√",出勤!$R$66,IF(出勤!P13="△",出勤!$X$66,0))))</f>
        <v>0</v>
      </c>
      <c r="Q13" s="118">
        <f>IF(OR(出勤!Q13="⊙",出勤!Q13="×"),出勤!$E$66,IF(出勤!Q13="○",出勤!$L$66,IF(出勤!Q13="√",出勤!$R$66,IF(出勤!Q13="△",出勤!$X$66,0))))</f>
        <v>0</v>
      </c>
      <c r="R13" s="118">
        <f>IF(OR(出勤!R13="⊙",出勤!R13="×"),出勤!$E$66,IF(出勤!R13="○",出勤!$L$66,IF(出勤!R13="√",出勤!$R$66,IF(出勤!R13="△",出勤!$X$66,0))))</f>
        <v>0</v>
      </c>
      <c r="S13" s="118">
        <f>IF(OR(出勤!S13="⊙",出勤!S13="×"),出勤!$E$66,IF(出勤!S13="○",出勤!$L$66,IF(出勤!S13="√",出勤!$R$66,IF(出勤!S13="△",出勤!$X$66,0))))</f>
        <v>0</v>
      </c>
      <c r="T13" s="118">
        <f>IF(OR(出勤!T13="⊙",出勤!T13="×"),出勤!$E$66,IF(出勤!T13="○",出勤!$L$66,IF(出勤!T13="√",出勤!$R$66,IF(出勤!T13="△",出勤!$X$66,0))))</f>
        <v>0</v>
      </c>
      <c r="U13" s="118">
        <f>IF(OR(出勤!U13="⊙",出勤!U13="×"),出勤!$E$66,IF(出勤!U13="○",出勤!$L$66,IF(出勤!U13="√",出勤!$R$66,IF(出勤!U13="△",出勤!$X$66,0))))</f>
        <v>0</v>
      </c>
      <c r="V13" s="118">
        <f>IF(OR(出勤!V13="⊙",出勤!V13="×"),出勤!$E$66,IF(出勤!V13="○",出勤!$L$66,IF(出勤!V13="√",出勤!$R$66,IF(出勤!V13="△",出勤!$X$66,0))))</f>
        <v>0</v>
      </c>
      <c r="W13" s="118">
        <f>IF(OR(出勤!W13="⊙",出勤!W13="×"),出勤!$E$66,IF(出勤!W13="○",出勤!$L$66,IF(出勤!W13="√",出勤!$R$66,IF(出勤!W13="△",出勤!$X$66,0))))</f>
        <v>0</v>
      </c>
      <c r="X13" s="118">
        <f>IF(OR(出勤!X13="⊙",出勤!X13="×"),出勤!$E$66,IF(出勤!X13="○",出勤!$L$66,IF(出勤!X13="√",出勤!$R$66,IF(出勤!X13="△",出勤!$X$66,0))))</f>
        <v>0</v>
      </c>
      <c r="Y13" s="118">
        <f>IF(OR(出勤!Y13="⊙",出勤!Y13="×"),出勤!$E$66,IF(出勤!Y13="○",出勤!$L$66,IF(出勤!Y13="√",出勤!$R$66,IF(出勤!Y13="△",出勤!$X$66,0))))</f>
        <v>0</v>
      </c>
      <c r="Z13" s="118">
        <f>IF(OR(出勤!Z13="⊙",出勤!Z13="×"),出勤!$E$66,IF(出勤!Z13="○",出勤!$L$66,IF(出勤!Z13="√",出勤!$R$66,IF(出勤!Z13="△",出勤!$X$66,0))))</f>
        <v>0</v>
      </c>
      <c r="AA13" s="118">
        <f>IF(OR(出勤!AA13="⊙",出勤!AA13="×"),出勤!$E$66,IF(出勤!AA13="○",出勤!$L$66,IF(出勤!AA13="√",出勤!$R$66,IF(出勤!AA13="△",出勤!$X$66,0))))</f>
        <v>0</v>
      </c>
      <c r="AB13" s="118">
        <f>IF(OR(出勤!AB13="⊙",出勤!AB13="×"),出勤!$E$66,IF(出勤!AB13="○",出勤!$L$66,IF(出勤!AB13="√",出勤!$R$66,IF(出勤!AB13="△",出勤!$X$66,0))))</f>
        <v>0</v>
      </c>
      <c r="AC13" s="118">
        <f>IF(OR(出勤!AC13="⊙",出勤!AC13="×"),出勤!$E$66,IF(出勤!AC13="○",出勤!$L$66,IF(出勤!AC13="√",出勤!$R$66,IF(出勤!AC13="△",出勤!$X$66,0))))</f>
        <v>0</v>
      </c>
      <c r="AD13" s="118">
        <f>IF(OR(出勤!AD13="⊙",出勤!AD13="×"),出勤!$E$66,IF(出勤!AD13="○",出勤!$L$66,IF(出勤!AD13="√",出勤!$R$66,IF(出勤!AD13="△",出勤!$X$66,0))))</f>
        <v>0</v>
      </c>
      <c r="AE13" s="118">
        <f>IF(OR(出勤!AE13="⊙",出勤!AE13="×"),出勤!$E$66,IF(出勤!AE13="○",出勤!$L$66,IF(出勤!AE13="√",出勤!$R$66,IF(出勤!AE13="△",出勤!$X$66,0))))</f>
        <v>0</v>
      </c>
      <c r="AF13" s="118">
        <f>IF(OR(出勤!AF13="⊙",出勤!AF13="×"),出勤!$E$66,IF(出勤!AF13="○",出勤!$L$66,IF(出勤!AF13="√",出勤!$R$66,IF(出勤!AF13="△",出勤!$X$66,0))))</f>
        <v>0</v>
      </c>
      <c r="AG13" s="118">
        <f>IF(OR(出勤!AG13="⊙",出勤!AG13="×"),出勤!$E$66,IF(出勤!AG13="○",出勤!$L$66,IF(出勤!AG13="√",出勤!$R$66,IF(出勤!AG13="△",出勤!$X$66,0))))</f>
        <v>0</v>
      </c>
      <c r="AH13" s="118">
        <f>IF(OR(出勤!AH13="⊙",出勤!AH13="×"),出勤!$E$66,IF(出勤!AH13="○",出勤!$L$66,IF(出勤!AH13="√",出勤!$R$66,IF(出勤!AH13="△",出勤!$X$66,0))))</f>
        <v>0</v>
      </c>
      <c r="AI13" s="75">
        <f t="shared" si="0"/>
        <v>100</v>
      </c>
    </row>
    <row r="14" s="110" customFormat="1" ht="17" customHeight="1" spans="1:35">
      <c r="A14" s="75" t="str">
        <f>IF(作业!A12="","",作业!A12)</f>
        <v/>
      </c>
      <c r="B14" s="75" t="str">
        <f>IF(作业!B12="","",作业!B12)</f>
        <v/>
      </c>
      <c r="C14" s="118">
        <f>IF(OR(出勤!C14="⊙",出勤!C14="×"),出勤!$E$66,IF(出勤!C14="○",出勤!$L$66,IF(出勤!C14="√",出勤!$R$66,IF(出勤!C14="△",出勤!$X$66,0))))</f>
        <v>0</v>
      </c>
      <c r="D14" s="118">
        <f>IF(OR(出勤!D14="⊙",出勤!D14="×"),出勤!$E$66,IF(出勤!D14="○",出勤!$L$66,IF(出勤!D14="√",出勤!$R$66,IF(出勤!D14="△",出勤!$X$66,0))))</f>
        <v>0</v>
      </c>
      <c r="E14" s="118">
        <f>IF(OR(出勤!E14="⊙",出勤!E14="×"),出勤!$E$66,IF(出勤!E14="○",出勤!$L$66,IF(出勤!E14="√",出勤!$R$66,IF(出勤!E14="△",出勤!$X$66,0))))</f>
        <v>0</v>
      </c>
      <c r="F14" s="118">
        <f>IF(OR(出勤!F14="⊙",出勤!F14="×"),出勤!$E$66,IF(出勤!F14="○",出勤!$L$66,IF(出勤!F14="√",出勤!$R$66,IF(出勤!F14="△",出勤!$X$66,0))))</f>
        <v>0</v>
      </c>
      <c r="G14" s="118">
        <f>IF(OR(出勤!G14="⊙",出勤!G14="×"),出勤!$E$66,IF(出勤!G14="○",出勤!$L$66,IF(出勤!G14="√",出勤!$R$66,IF(出勤!G14="△",出勤!$X$66,0))))</f>
        <v>0</v>
      </c>
      <c r="H14" s="118">
        <f>IF(OR(出勤!H14="⊙",出勤!H14="×"),出勤!$E$66,IF(出勤!H14="○",出勤!$L$66,IF(出勤!H14="√",出勤!$R$66,IF(出勤!H14="△",出勤!$X$66,0))))</f>
        <v>0</v>
      </c>
      <c r="I14" s="118">
        <f>IF(OR(出勤!I14="⊙",出勤!I14="×"),出勤!$E$66,IF(出勤!I14="○",出勤!$L$66,IF(出勤!I14="√",出勤!$R$66,IF(出勤!I14="△",出勤!$X$66,0))))</f>
        <v>0</v>
      </c>
      <c r="J14" s="118">
        <f>IF(OR(出勤!J14="⊙",出勤!J14="×"),出勤!$E$66,IF(出勤!J14="○",出勤!$L$66,IF(出勤!J14="√",出勤!$R$66,IF(出勤!J14="△",出勤!$X$66,0))))</f>
        <v>0</v>
      </c>
      <c r="K14" s="118">
        <f>IF(OR(出勤!K14="⊙",出勤!K14="×"),出勤!$E$66,IF(出勤!K14="○",出勤!$L$66,IF(出勤!K14="√",出勤!$R$66,IF(出勤!K14="△",出勤!$X$66,0))))</f>
        <v>0</v>
      </c>
      <c r="L14" s="118">
        <f>IF(OR(出勤!L14="⊙",出勤!L14="×"),出勤!$E$66,IF(出勤!L14="○",出勤!$L$66,IF(出勤!L14="√",出勤!$R$66,IF(出勤!L14="△",出勤!$X$66,0))))</f>
        <v>0</v>
      </c>
      <c r="M14" s="118">
        <f>IF(OR(出勤!M14="⊙",出勤!M14="×"),出勤!$E$66,IF(出勤!M14="○",出勤!$L$66,IF(出勤!M14="√",出勤!$R$66,IF(出勤!M14="△",出勤!$X$66,0))))</f>
        <v>0</v>
      </c>
      <c r="N14" s="118">
        <f>IF(OR(出勤!N14="⊙",出勤!N14="×"),出勤!$E$66,IF(出勤!N14="○",出勤!$L$66,IF(出勤!N14="√",出勤!$R$66,IF(出勤!N14="△",出勤!$X$66,0))))</f>
        <v>0</v>
      </c>
      <c r="O14" s="118">
        <f>IF(OR(出勤!O14="⊙",出勤!O14="×"),出勤!$E$66,IF(出勤!O14="○",出勤!$L$66,IF(出勤!O14="√",出勤!$R$66,IF(出勤!O14="△",出勤!$X$66,0))))</f>
        <v>0</v>
      </c>
      <c r="P14" s="118">
        <f>IF(OR(出勤!P14="⊙",出勤!P14="×"),出勤!$E$66,IF(出勤!P14="○",出勤!$L$66,IF(出勤!P14="√",出勤!$R$66,IF(出勤!P14="△",出勤!$X$66,0))))</f>
        <v>0</v>
      </c>
      <c r="Q14" s="118">
        <f>IF(OR(出勤!Q14="⊙",出勤!Q14="×"),出勤!$E$66,IF(出勤!Q14="○",出勤!$L$66,IF(出勤!Q14="√",出勤!$R$66,IF(出勤!Q14="△",出勤!$X$66,0))))</f>
        <v>0</v>
      </c>
      <c r="R14" s="118">
        <f>IF(OR(出勤!R14="⊙",出勤!R14="×"),出勤!$E$66,IF(出勤!R14="○",出勤!$L$66,IF(出勤!R14="√",出勤!$R$66,IF(出勤!R14="△",出勤!$X$66,0))))</f>
        <v>0</v>
      </c>
      <c r="S14" s="118">
        <f>IF(OR(出勤!S14="⊙",出勤!S14="×"),出勤!$E$66,IF(出勤!S14="○",出勤!$L$66,IF(出勤!S14="√",出勤!$R$66,IF(出勤!S14="△",出勤!$X$66,0))))</f>
        <v>0</v>
      </c>
      <c r="T14" s="118">
        <f>IF(OR(出勤!T14="⊙",出勤!T14="×"),出勤!$E$66,IF(出勤!T14="○",出勤!$L$66,IF(出勤!T14="√",出勤!$R$66,IF(出勤!T14="△",出勤!$X$66,0))))</f>
        <v>0</v>
      </c>
      <c r="U14" s="118">
        <f>IF(OR(出勤!U14="⊙",出勤!U14="×"),出勤!$E$66,IF(出勤!U14="○",出勤!$L$66,IF(出勤!U14="√",出勤!$R$66,IF(出勤!U14="△",出勤!$X$66,0))))</f>
        <v>0</v>
      </c>
      <c r="V14" s="118">
        <f>IF(OR(出勤!V14="⊙",出勤!V14="×"),出勤!$E$66,IF(出勤!V14="○",出勤!$L$66,IF(出勤!V14="√",出勤!$R$66,IF(出勤!V14="△",出勤!$X$66,0))))</f>
        <v>0</v>
      </c>
      <c r="W14" s="118">
        <f>IF(OR(出勤!W14="⊙",出勤!W14="×"),出勤!$E$66,IF(出勤!W14="○",出勤!$L$66,IF(出勤!W14="√",出勤!$R$66,IF(出勤!W14="△",出勤!$X$66,0))))</f>
        <v>0</v>
      </c>
      <c r="X14" s="118">
        <f>IF(OR(出勤!X14="⊙",出勤!X14="×"),出勤!$E$66,IF(出勤!X14="○",出勤!$L$66,IF(出勤!X14="√",出勤!$R$66,IF(出勤!X14="△",出勤!$X$66,0))))</f>
        <v>0</v>
      </c>
      <c r="Y14" s="118">
        <f>IF(OR(出勤!Y14="⊙",出勤!Y14="×"),出勤!$E$66,IF(出勤!Y14="○",出勤!$L$66,IF(出勤!Y14="√",出勤!$R$66,IF(出勤!Y14="△",出勤!$X$66,0))))</f>
        <v>0</v>
      </c>
      <c r="Z14" s="118">
        <f>IF(OR(出勤!Z14="⊙",出勤!Z14="×"),出勤!$E$66,IF(出勤!Z14="○",出勤!$L$66,IF(出勤!Z14="√",出勤!$R$66,IF(出勤!Z14="△",出勤!$X$66,0))))</f>
        <v>0</v>
      </c>
      <c r="AA14" s="118">
        <f>IF(OR(出勤!AA14="⊙",出勤!AA14="×"),出勤!$E$66,IF(出勤!AA14="○",出勤!$L$66,IF(出勤!AA14="√",出勤!$R$66,IF(出勤!AA14="△",出勤!$X$66,0))))</f>
        <v>0</v>
      </c>
      <c r="AB14" s="118">
        <f>IF(OR(出勤!AB14="⊙",出勤!AB14="×"),出勤!$E$66,IF(出勤!AB14="○",出勤!$L$66,IF(出勤!AB14="√",出勤!$R$66,IF(出勤!AB14="△",出勤!$X$66,0))))</f>
        <v>0</v>
      </c>
      <c r="AC14" s="118">
        <f>IF(OR(出勤!AC14="⊙",出勤!AC14="×"),出勤!$E$66,IF(出勤!AC14="○",出勤!$L$66,IF(出勤!AC14="√",出勤!$R$66,IF(出勤!AC14="△",出勤!$X$66,0))))</f>
        <v>0</v>
      </c>
      <c r="AD14" s="118">
        <f>IF(OR(出勤!AD14="⊙",出勤!AD14="×"),出勤!$E$66,IF(出勤!AD14="○",出勤!$L$66,IF(出勤!AD14="√",出勤!$R$66,IF(出勤!AD14="△",出勤!$X$66,0))))</f>
        <v>0</v>
      </c>
      <c r="AE14" s="118">
        <f>IF(OR(出勤!AE14="⊙",出勤!AE14="×"),出勤!$E$66,IF(出勤!AE14="○",出勤!$L$66,IF(出勤!AE14="√",出勤!$R$66,IF(出勤!AE14="△",出勤!$X$66,0))))</f>
        <v>0</v>
      </c>
      <c r="AF14" s="118">
        <f>IF(OR(出勤!AF14="⊙",出勤!AF14="×"),出勤!$E$66,IF(出勤!AF14="○",出勤!$L$66,IF(出勤!AF14="√",出勤!$R$66,IF(出勤!AF14="△",出勤!$X$66,0))))</f>
        <v>0</v>
      </c>
      <c r="AG14" s="118">
        <f>IF(OR(出勤!AG14="⊙",出勤!AG14="×"),出勤!$E$66,IF(出勤!AG14="○",出勤!$L$66,IF(出勤!AG14="√",出勤!$R$66,IF(出勤!AG14="△",出勤!$X$66,0))))</f>
        <v>0</v>
      </c>
      <c r="AH14" s="118">
        <f>IF(OR(出勤!AH14="⊙",出勤!AH14="×"),出勤!$E$66,IF(出勤!AH14="○",出勤!$L$66,IF(出勤!AH14="√",出勤!$R$66,IF(出勤!AH14="△",出勤!$X$66,0))))</f>
        <v>0</v>
      </c>
      <c r="AI14" s="75">
        <f t="shared" si="0"/>
        <v>100</v>
      </c>
    </row>
    <row r="15" s="110" customFormat="1" ht="17" customHeight="1" spans="1:35">
      <c r="A15" s="75" t="str">
        <f>IF(作业!A13="","",作业!A13)</f>
        <v/>
      </c>
      <c r="B15" s="75" t="str">
        <f>IF(作业!B13="","",作业!B13)</f>
        <v/>
      </c>
      <c r="C15" s="118">
        <f>IF(OR(出勤!C15="⊙",出勤!C15="×"),出勤!$E$66,IF(出勤!C15="○",出勤!$L$66,IF(出勤!C15="√",出勤!$R$66,IF(出勤!C15="△",出勤!$X$66,0))))</f>
        <v>0</v>
      </c>
      <c r="D15" s="118">
        <f>IF(OR(出勤!D15="⊙",出勤!D15="×"),出勤!$E$66,IF(出勤!D15="○",出勤!$L$66,IF(出勤!D15="√",出勤!$R$66,IF(出勤!D15="△",出勤!$X$66,0))))</f>
        <v>0</v>
      </c>
      <c r="E15" s="118">
        <f>IF(OR(出勤!E15="⊙",出勤!E15="×"),出勤!$E$66,IF(出勤!E15="○",出勤!$L$66,IF(出勤!E15="√",出勤!$R$66,IF(出勤!E15="△",出勤!$X$66,0))))</f>
        <v>0</v>
      </c>
      <c r="F15" s="118">
        <f>IF(OR(出勤!F15="⊙",出勤!F15="×"),出勤!$E$66,IF(出勤!F15="○",出勤!$L$66,IF(出勤!F15="√",出勤!$R$66,IF(出勤!F15="△",出勤!$X$66,0))))</f>
        <v>0</v>
      </c>
      <c r="G15" s="118">
        <f>IF(OR(出勤!G15="⊙",出勤!G15="×"),出勤!$E$66,IF(出勤!G15="○",出勤!$L$66,IF(出勤!G15="√",出勤!$R$66,IF(出勤!G15="△",出勤!$X$66,0))))</f>
        <v>0</v>
      </c>
      <c r="H15" s="118">
        <f>IF(OR(出勤!H15="⊙",出勤!H15="×"),出勤!$E$66,IF(出勤!H15="○",出勤!$L$66,IF(出勤!H15="√",出勤!$R$66,IF(出勤!H15="△",出勤!$X$66,0))))</f>
        <v>0</v>
      </c>
      <c r="I15" s="118">
        <f>IF(OR(出勤!I15="⊙",出勤!I15="×"),出勤!$E$66,IF(出勤!I15="○",出勤!$L$66,IF(出勤!I15="√",出勤!$R$66,IF(出勤!I15="△",出勤!$X$66,0))))</f>
        <v>0</v>
      </c>
      <c r="J15" s="118">
        <f>IF(OR(出勤!J15="⊙",出勤!J15="×"),出勤!$E$66,IF(出勤!J15="○",出勤!$L$66,IF(出勤!J15="√",出勤!$R$66,IF(出勤!J15="△",出勤!$X$66,0))))</f>
        <v>0</v>
      </c>
      <c r="K15" s="118">
        <f>IF(OR(出勤!K15="⊙",出勤!K15="×"),出勤!$E$66,IF(出勤!K15="○",出勤!$L$66,IF(出勤!K15="√",出勤!$R$66,IF(出勤!K15="△",出勤!$X$66,0))))</f>
        <v>0</v>
      </c>
      <c r="L15" s="118">
        <f>IF(OR(出勤!L15="⊙",出勤!L15="×"),出勤!$E$66,IF(出勤!L15="○",出勤!$L$66,IF(出勤!L15="√",出勤!$R$66,IF(出勤!L15="△",出勤!$X$66,0))))</f>
        <v>0</v>
      </c>
      <c r="M15" s="118">
        <f>IF(OR(出勤!M15="⊙",出勤!M15="×"),出勤!$E$66,IF(出勤!M15="○",出勤!$L$66,IF(出勤!M15="√",出勤!$R$66,IF(出勤!M15="△",出勤!$X$66,0))))</f>
        <v>0</v>
      </c>
      <c r="N15" s="118">
        <f>IF(OR(出勤!N15="⊙",出勤!N15="×"),出勤!$E$66,IF(出勤!N15="○",出勤!$L$66,IF(出勤!N15="√",出勤!$R$66,IF(出勤!N15="△",出勤!$X$66,0))))</f>
        <v>0</v>
      </c>
      <c r="O15" s="118">
        <f>IF(OR(出勤!O15="⊙",出勤!O15="×"),出勤!$E$66,IF(出勤!O15="○",出勤!$L$66,IF(出勤!O15="√",出勤!$R$66,IF(出勤!O15="△",出勤!$X$66,0))))</f>
        <v>0</v>
      </c>
      <c r="P15" s="118">
        <f>IF(OR(出勤!P15="⊙",出勤!P15="×"),出勤!$E$66,IF(出勤!P15="○",出勤!$L$66,IF(出勤!P15="√",出勤!$R$66,IF(出勤!P15="△",出勤!$X$66,0))))</f>
        <v>0</v>
      </c>
      <c r="Q15" s="118">
        <f>IF(OR(出勤!Q15="⊙",出勤!Q15="×"),出勤!$E$66,IF(出勤!Q15="○",出勤!$L$66,IF(出勤!Q15="√",出勤!$R$66,IF(出勤!Q15="△",出勤!$X$66,0))))</f>
        <v>0</v>
      </c>
      <c r="R15" s="118">
        <f>IF(OR(出勤!R15="⊙",出勤!R15="×"),出勤!$E$66,IF(出勤!R15="○",出勤!$L$66,IF(出勤!R15="√",出勤!$R$66,IF(出勤!R15="△",出勤!$X$66,0))))</f>
        <v>0</v>
      </c>
      <c r="S15" s="118">
        <f>IF(OR(出勤!S15="⊙",出勤!S15="×"),出勤!$E$66,IF(出勤!S15="○",出勤!$L$66,IF(出勤!S15="√",出勤!$R$66,IF(出勤!S15="△",出勤!$X$66,0))))</f>
        <v>0</v>
      </c>
      <c r="T15" s="118">
        <f>IF(OR(出勤!T15="⊙",出勤!T15="×"),出勤!$E$66,IF(出勤!T15="○",出勤!$L$66,IF(出勤!T15="√",出勤!$R$66,IF(出勤!T15="△",出勤!$X$66,0))))</f>
        <v>0</v>
      </c>
      <c r="U15" s="118">
        <f>IF(OR(出勤!U15="⊙",出勤!U15="×"),出勤!$E$66,IF(出勤!U15="○",出勤!$L$66,IF(出勤!U15="√",出勤!$R$66,IF(出勤!U15="△",出勤!$X$66,0))))</f>
        <v>0</v>
      </c>
      <c r="V15" s="118">
        <f>IF(OR(出勤!V15="⊙",出勤!V15="×"),出勤!$E$66,IF(出勤!V15="○",出勤!$L$66,IF(出勤!V15="√",出勤!$R$66,IF(出勤!V15="△",出勤!$X$66,0))))</f>
        <v>0</v>
      </c>
      <c r="W15" s="118">
        <f>IF(OR(出勤!W15="⊙",出勤!W15="×"),出勤!$E$66,IF(出勤!W15="○",出勤!$L$66,IF(出勤!W15="√",出勤!$R$66,IF(出勤!W15="△",出勤!$X$66,0))))</f>
        <v>0</v>
      </c>
      <c r="X15" s="118">
        <f>IF(OR(出勤!X15="⊙",出勤!X15="×"),出勤!$E$66,IF(出勤!X15="○",出勤!$L$66,IF(出勤!X15="√",出勤!$R$66,IF(出勤!X15="△",出勤!$X$66,0))))</f>
        <v>0</v>
      </c>
      <c r="Y15" s="118">
        <f>IF(OR(出勤!Y15="⊙",出勤!Y15="×"),出勤!$E$66,IF(出勤!Y15="○",出勤!$L$66,IF(出勤!Y15="√",出勤!$R$66,IF(出勤!Y15="△",出勤!$X$66,0))))</f>
        <v>0</v>
      </c>
      <c r="Z15" s="118">
        <f>IF(OR(出勤!Z15="⊙",出勤!Z15="×"),出勤!$E$66,IF(出勤!Z15="○",出勤!$L$66,IF(出勤!Z15="√",出勤!$R$66,IF(出勤!Z15="△",出勤!$X$66,0))))</f>
        <v>0</v>
      </c>
      <c r="AA15" s="118">
        <f>IF(OR(出勤!AA15="⊙",出勤!AA15="×"),出勤!$E$66,IF(出勤!AA15="○",出勤!$L$66,IF(出勤!AA15="√",出勤!$R$66,IF(出勤!AA15="△",出勤!$X$66,0))))</f>
        <v>0</v>
      </c>
      <c r="AB15" s="118">
        <f>IF(OR(出勤!AB15="⊙",出勤!AB15="×"),出勤!$E$66,IF(出勤!AB15="○",出勤!$L$66,IF(出勤!AB15="√",出勤!$R$66,IF(出勤!AB15="△",出勤!$X$66,0))))</f>
        <v>0</v>
      </c>
      <c r="AC15" s="118">
        <f>IF(OR(出勤!AC15="⊙",出勤!AC15="×"),出勤!$E$66,IF(出勤!AC15="○",出勤!$L$66,IF(出勤!AC15="√",出勤!$R$66,IF(出勤!AC15="△",出勤!$X$66,0))))</f>
        <v>0</v>
      </c>
      <c r="AD15" s="118">
        <f>IF(OR(出勤!AD15="⊙",出勤!AD15="×"),出勤!$E$66,IF(出勤!AD15="○",出勤!$L$66,IF(出勤!AD15="√",出勤!$R$66,IF(出勤!AD15="△",出勤!$X$66,0))))</f>
        <v>0</v>
      </c>
      <c r="AE15" s="118">
        <f>IF(OR(出勤!AE15="⊙",出勤!AE15="×"),出勤!$E$66,IF(出勤!AE15="○",出勤!$L$66,IF(出勤!AE15="√",出勤!$R$66,IF(出勤!AE15="△",出勤!$X$66,0))))</f>
        <v>0</v>
      </c>
      <c r="AF15" s="118">
        <f>IF(OR(出勤!AF15="⊙",出勤!AF15="×"),出勤!$E$66,IF(出勤!AF15="○",出勤!$L$66,IF(出勤!AF15="√",出勤!$R$66,IF(出勤!AF15="△",出勤!$X$66,0))))</f>
        <v>0</v>
      </c>
      <c r="AG15" s="118">
        <f>IF(OR(出勤!AG15="⊙",出勤!AG15="×"),出勤!$E$66,IF(出勤!AG15="○",出勤!$L$66,IF(出勤!AG15="√",出勤!$R$66,IF(出勤!AG15="△",出勤!$X$66,0))))</f>
        <v>0</v>
      </c>
      <c r="AH15" s="118">
        <f>IF(OR(出勤!AH15="⊙",出勤!AH15="×"),出勤!$E$66,IF(出勤!AH15="○",出勤!$L$66,IF(出勤!AH15="√",出勤!$R$66,IF(出勤!AH15="△",出勤!$X$66,0))))</f>
        <v>0</v>
      </c>
      <c r="AI15" s="75">
        <f t="shared" si="0"/>
        <v>100</v>
      </c>
    </row>
    <row r="16" s="110" customFormat="1" ht="17" customHeight="1" spans="1:35">
      <c r="A16" s="75" t="str">
        <f>IF(作业!A14="","",作业!A14)</f>
        <v/>
      </c>
      <c r="B16" s="75" t="str">
        <f>IF(作业!B14="","",作业!B14)</f>
        <v/>
      </c>
      <c r="C16" s="118">
        <f>IF(OR(出勤!C16="⊙",出勤!C16="×"),出勤!$E$66,IF(出勤!C16="○",出勤!$L$66,IF(出勤!C16="√",出勤!$R$66,IF(出勤!C16="△",出勤!$X$66,0))))</f>
        <v>0</v>
      </c>
      <c r="D16" s="118">
        <f>IF(OR(出勤!D16="⊙",出勤!D16="×"),出勤!$E$66,IF(出勤!D16="○",出勤!$L$66,IF(出勤!D16="√",出勤!$R$66,IF(出勤!D16="△",出勤!$X$66,0))))</f>
        <v>0</v>
      </c>
      <c r="E16" s="118">
        <f>IF(OR(出勤!E16="⊙",出勤!E16="×"),出勤!$E$66,IF(出勤!E16="○",出勤!$L$66,IF(出勤!E16="√",出勤!$R$66,IF(出勤!E16="△",出勤!$X$66,0))))</f>
        <v>0</v>
      </c>
      <c r="F16" s="118">
        <f>IF(OR(出勤!F16="⊙",出勤!F16="×"),出勤!$E$66,IF(出勤!F16="○",出勤!$L$66,IF(出勤!F16="√",出勤!$R$66,IF(出勤!F16="△",出勤!$X$66,0))))</f>
        <v>0</v>
      </c>
      <c r="G16" s="118">
        <f>IF(OR(出勤!G16="⊙",出勤!G16="×"),出勤!$E$66,IF(出勤!G16="○",出勤!$L$66,IF(出勤!G16="√",出勤!$R$66,IF(出勤!G16="△",出勤!$X$66,0))))</f>
        <v>0</v>
      </c>
      <c r="H16" s="118">
        <f>IF(OR(出勤!H16="⊙",出勤!H16="×"),出勤!$E$66,IF(出勤!H16="○",出勤!$L$66,IF(出勤!H16="√",出勤!$R$66,IF(出勤!H16="△",出勤!$X$66,0))))</f>
        <v>0</v>
      </c>
      <c r="I16" s="118">
        <f>IF(OR(出勤!I16="⊙",出勤!I16="×"),出勤!$E$66,IF(出勤!I16="○",出勤!$L$66,IF(出勤!I16="√",出勤!$R$66,IF(出勤!I16="△",出勤!$X$66,0))))</f>
        <v>0</v>
      </c>
      <c r="J16" s="118">
        <f>IF(OR(出勤!J16="⊙",出勤!J16="×"),出勤!$E$66,IF(出勤!J16="○",出勤!$L$66,IF(出勤!J16="√",出勤!$R$66,IF(出勤!J16="△",出勤!$X$66,0))))</f>
        <v>0</v>
      </c>
      <c r="K16" s="118">
        <f>IF(OR(出勤!K16="⊙",出勤!K16="×"),出勤!$E$66,IF(出勤!K16="○",出勤!$L$66,IF(出勤!K16="√",出勤!$R$66,IF(出勤!K16="△",出勤!$X$66,0))))</f>
        <v>0</v>
      </c>
      <c r="L16" s="118">
        <f>IF(OR(出勤!L16="⊙",出勤!L16="×"),出勤!$E$66,IF(出勤!L16="○",出勤!$L$66,IF(出勤!L16="√",出勤!$R$66,IF(出勤!L16="△",出勤!$X$66,0))))</f>
        <v>0</v>
      </c>
      <c r="M16" s="118">
        <f>IF(OR(出勤!M16="⊙",出勤!M16="×"),出勤!$E$66,IF(出勤!M16="○",出勤!$L$66,IF(出勤!M16="√",出勤!$R$66,IF(出勤!M16="△",出勤!$X$66,0))))</f>
        <v>0</v>
      </c>
      <c r="N16" s="118">
        <f>IF(OR(出勤!N16="⊙",出勤!N16="×"),出勤!$E$66,IF(出勤!N16="○",出勤!$L$66,IF(出勤!N16="√",出勤!$R$66,IF(出勤!N16="△",出勤!$X$66,0))))</f>
        <v>0</v>
      </c>
      <c r="O16" s="118">
        <f>IF(OR(出勤!O16="⊙",出勤!O16="×"),出勤!$E$66,IF(出勤!O16="○",出勤!$L$66,IF(出勤!O16="√",出勤!$R$66,IF(出勤!O16="△",出勤!$X$66,0))))</f>
        <v>0</v>
      </c>
      <c r="P16" s="118">
        <f>IF(OR(出勤!P16="⊙",出勤!P16="×"),出勤!$E$66,IF(出勤!P16="○",出勤!$L$66,IF(出勤!P16="√",出勤!$R$66,IF(出勤!P16="△",出勤!$X$66,0))))</f>
        <v>0</v>
      </c>
      <c r="Q16" s="118">
        <f>IF(OR(出勤!Q16="⊙",出勤!Q16="×"),出勤!$E$66,IF(出勤!Q16="○",出勤!$L$66,IF(出勤!Q16="√",出勤!$R$66,IF(出勤!Q16="△",出勤!$X$66,0))))</f>
        <v>0</v>
      </c>
      <c r="R16" s="118">
        <f>IF(OR(出勤!R16="⊙",出勤!R16="×"),出勤!$E$66,IF(出勤!R16="○",出勤!$L$66,IF(出勤!R16="√",出勤!$R$66,IF(出勤!R16="△",出勤!$X$66,0))))</f>
        <v>0</v>
      </c>
      <c r="S16" s="118">
        <f>IF(OR(出勤!S16="⊙",出勤!S16="×"),出勤!$E$66,IF(出勤!S16="○",出勤!$L$66,IF(出勤!S16="√",出勤!$R$66,IF(出勤!S16="△",出勤!$X$66,0))))</f>
        <v>0</v>
      </c>
      <c r="T16" s="118">
        <f>IF(OR(出勤!T16="⊙",出勤!T16="×"),出勤!$E$66,IF(出勤!T16="○",出勤!$L$66,IF(出勤!T16="√",出勤!$R$66,IF(出勤!T16="△",出勤!$X$66,0))))</f>
        <v>0</v>
      </c>
      <c r="U16" s="118">
        <f>IF(OR(出勤!U16="⊙",出勤!U16="×"),出勤!$E$66,IF(出勤!U16="○",出勤!$L$66,IF(出勤!U16="√",出勤!$R$66,IF(出勤!U16="△",出勤!$X$66,0))))</f>
        <v>0</v>
      </c>
      <c r="V16" s="118">
        <f>IF(OR(出勤!V16="⊙",出勤!V16="×"),出勤!$E$66,IF(出勤!V16="○",出勤!$L$66,IF(出勤!V16="√",出勤!$R$66,IF(出勤!V16="△",出勤!$X$66,0))))</f>
        <v>0</v>
      </c>
      <c r="W16" s="118">
        <f>IF(OR(出勤!W16="⊙",出勤!W16="×"),出勤!$E$66,IF(出勤!W16="○",出勤!$L$66,IF(出勤!W16="√",出勤!$R$66,IF(出勤!W16="△",出勤!$X$66,0))))</f>
        <v>0</v>
      </c>
      <c r="X16" s="118">
        <f>IF(OR(出勤!X16="⊙",出勤!X16="×"),出勤!$E$66,IF(出勤!X16="○",出勤!$L$66,IF(出勤!X16="√",出勤!$R$66,IF(出勤!X16="△",出勤!$X$66,0))))</f>
        <v>0</v>
      </c>
      <c r="Y16" s="118">
        <f>IF(OR(出勤!Y16="⊙",出勤!Y16="×"),出勤!$E$66,IF(出勤!Y16="○",出勤!$L$66,IF(出勤!Y16="√",出勤!$R$66,IF(出勤!Y16="△",出勤!$X$66,0))))</f>
        <v>0</v>
      </c>
      <c r="Z16" s="118">
        <f>IF(OR(出勤!Z16="⊙",出勤!Z16="×"),出勤!$E$66,IF(出勤!Z16="○",出勤!$L$66,IF(出勤!Z16="√",出勤!$R$66,IF(出勤!Z16="△",出勤!$X$66,0))))</f>
        <v>0</v>
      </c>
      <c r="AA16" s="118">
        <f>IF(OR(出勤!AA16="⊙",出勤!AA16="×"),出勤!$E$66,IF(出勤!AA16="○",出勤!$L$66,IF(出勤!AA16="√",出勤!$R$66,IF(出勤!AA16="△",出勤!$X$66,0))))</f>
        <v>0</v>
      </c>
      <c r="AB16" s="118">
        <f>IF(OR(出勤!AB16="⊙",出勤!AB16="×"),出勤!$E$66,IF(出勤!AB16="○",出勤!$L$66,IF(出勤!AB16="√",出勤!$R$66,IF(出勤!AB16="△",出勤!$X$66,0))))</f>
        <v>0</v>
      </c>
      <c r="AC16" s="118">
        <f>IF(OR(出勤!AC16="⊙",出勤!AC16="×"),出勤!$E$66,IF(出勤!AC16="○",出勤!$L$66,IF(出勤!AC16="√",出勤!$R$66,IF(出勤!AC16="△",出勤!$X$66,0))))</f>
        <v>0</v>
      </c>
      <c r="AD16" s="118">
        <f>IF(OR(出勤!AD16="⊙",出勤!AD16="×"),出勤!$E$66,IF(出勤!AD16="○",出勤!$L$66,IF(出勤!AD16="√",出勤!$R$66,IF(出勤!AD16="△",出勤!$X$66,0))))</f>
        <v>0</v>
      </c>
      <c r="AE16" s="118">
        <f>IF(OR(出勤!AE16="⊙",出勤!AE16="×"),出勤!$E$66,IF(出勤!AE16="○",出勤!$L$66,IF(出勤!AE16="√",出勤!$R$66,IF(出勤!AE16="△",出勤!$X$66,0))))</f>
        <v>0</v>
      </c>
      <c r="AF16" s="118">
        <f>IF(OR(出勤!AF16="⊙",出勤!AF16="×"),出勤!$E$66,IF(出勤!AF16="○",出勤!$L$66,IF(出勤!AF16="√",出勤!$R$66,IF(出勤!AF16="△",出勤!$X$66,0))))</f>
        <v>0</v>
      </c>
      <c r="AG16" s="118">
        <f>IF(OR(出勤!AG16="⊙",出勤!AG16="×"),出勤!$E$66,IF(出勤!AG16="○",出勤!$L$66,IF(出勤!AG16="√",出勤!$R$66,IF(出勤!AG16="△",出勤!$X$66,0))))</f>
        <v>0</v>
      </c>
      <c r="AH16" s="118">
        <f>IF(OR(出勤!AH16="⊙",出勤!AH16="×"),出勤!$E$66,IF(出勤!AH16="○",出勤!$L$66,IF(出勤!AH16="√",出勤!$R$66,IF(出勤!AH16="△",出勤!$X$66,0))))</f>
        <v>0</v>
      </c>
      <c r="AI16" s="75">
        <f t="shared" si="0"/>
        <v>100</v>
      </c>
    </row>
    <row r="17" s="110" customFormat="1" ht="17" customHeight="1" spans="1:35">
      <c r="A17" s="75" t="str">
        <f>IF(作业!A15="","",作业!A15)</f>
        <v/>
      </c>
      <c r="B17" s="75" t="str">
        <f>IF(作业!B15="","",作业!B15)</f>
        <v/>
      </c>
      <c r="C17" s="118">
        <f>IF(OR(出勤!C17="⊙",出勤!C17="×"),出勤!$E$66,IF(出勤!C17="○",出勤!$L$66,IF(出勤!C17="√",出勤!$R$66,IF(出勤!C17="△",出勤!$X$66,0))))</f>
        <v>0</v>
      </c>
      <c r="D17" s="118">
        <f>IF(OR(出勤!D17="⊙",出勤!D17="×"),出勤!$E$66,IF(出勤!D17="○",出勤!$L$66,IF(出勤!D17="√",出勤!$R$66,IF(出勤!D17="△",出勤!$X$66,0))))</f>
        <v>0</v>
      </c>
      <c r="E17" s="118">
        <f>IF(OR(出勤!E17="⊙",出勤!E17="×"),出勤!$E$66,IF(出勤!E17="○",出勤!$L$66,IF(出勤!E17="√",出勤!$R$66,IF(出勤!E17="△",出勤!$X$66,0))))</f>
        <v>0</v>
      </c>
      <c r="F17" s="118">
        <f>IF(OR(出勤!F17="⊙",出勤!F17="×"),出勤!$E$66,IF(出勤!F17="○",出勤!$L$66,IF(出勤!F17="√",出勤!$R$66,IF(出勤!F17="△",出勤!$X$66,0))))</f>
        <v>0</v>
      </c>
      <c r="G17" s="118">
        <f>IF(OR(出勤!G17="⊙",出勤!G17="×"),出勤!$E$66,IF(出勤!G17="○",出勤!$L$66,IF(出勤!G17="√",出勤!$R$66,IF(出勤!G17="△",出勤!$X$66,0))))</f>
        <v>0</v>
      </c>
      <c r="H17" s="118">
        <f>IF(OR(出勤!H17="⊙",出勤!H17="×"),出勤!$E$66,IF(出勤!H17="○",出勤!$L$66,IF(出勤!H17="√",出勤!$R$66,IF(出勤!H17="△",出勤!$X$66,0))))</f>
        <v>0</v>
      </c>
      <c r="I17" s="118">
        <f>IF(OR(出勤!I17="⊙",出勤!I17="×"),出勤!$E$66,IF(出勤!I17="○",出勤!$L$66,IF(出勤!I17="√",出勤!$R$66,IF(出勤!I17="△",出勤!$X$66,0))))</f>
        <v>0</v>
      </c>
      <c r="J17" s="118">
        <f>IF(OR(出勤!J17="⊙",出勤!J17="×"),出勤!$E$66,IF(出勤!J17="○",出勤!$L$66,IF(出勤!J17="√",出勤!$R$66,IF(出勤!J17="△",出勤!$X$66,0))))</f>
        <v>0</v>
      </c>
      <c r="K17" s="118">
        <f>IF(OR(出勤!K17="⊙",出勤!K17="×"),出勤!$E$66,IF(出勤!K17="○",出勤!$L$66,IF(出勤!K17="√",出勤!$R$66,IF(出勤!K17="△",出勤!$X$66,0))))</f>
        <v>0</v>
      </c>
      <c r="L17" s="118">
        <f>IF(OR(出勤!L17="⊙",出勤!L17="×"),出勤!$E$66,IF(出勤!L17="○",出勤!$L$66,IF(出勤!L17="√",出勤!$R$66,IF(出勤!L17="△",出勤!$X$66,0))))</f>
        <v>0</v>
      </c>
      <c r="M17" s="118">
        <f>IF(OR(出勤!M17="⊙",出勤!M17="×"),出勤!$E$66,IF(出勤!M17="○",出勤!$L$66,IF(出勤!M17="√",出勤!$R$66,IF(出勤!M17="△",出勤!$X$66,0))))</f>
        <v>0</v>
      </c>
      <c r="N17" s="118">
        <f>IF(OR(出勤!N17="⊙",出勤!N17="×"),出勤!$E$66,IF(出勤!N17="○",出勤!$L$66,IF(出勤!N17="√",出勤!$R$66,IF(出勤!N17="△",出勤!$X$66,0))))</f>
        <v>0</v>
      </c>
      <c r="O17" s="118">
        <f>IF(OR(出勤!O17="⊙",出勤!O17="×"),出勤!$E$66,IF(出勤!O17="○",出勤!$L$66,IF(出勤!O17="√",出勤!$R$66,IF(出勤!O17="△",出勤!$X$66,0))))</f>
        <v>0</v>
      </c>
      <c r="P17" s="118">
        <f>IF(OR(出勤!P17="⊙",出勤!P17="×"),出勤!$E$66,IF(出勤!P17="○",出勤!$L$66,IF(出勤!P17="√",出勤!$R$66,IF(出勤!P17="△",出勤!$X$66,0))))</f>
        <v>0</v>
      </c>
      <c r="Q17" s="118">
        <f>IF(OR(出勤!Q17="⊙",出勤!Q17="×"),出勤!$E$66,IF(出勤!Q17="○",出勤!$L$66,IF(出勤!Q17="√",出勤!$R$66,IF(出勤!Q17="△",出勤!$X$66,0))))</f>
        <v>0</v>
      </c>
      <c r="R17" s="118">
        <f>IF(OR(出勤!R17="⊙",出勤!R17="×"),出勤!$E$66,IF(出勤!R17="○",出勤!$L$66,IF(出勤!R17="√",出勤!$R$66,IF(出勤!R17="△",出勤!$X$66,0))))</f>
        <v>0</v>
      </c>
      <c r="S17" s="118">
        <f>IF(OR(出勤!S17="⊙",出勤!S17="×"),出勤!$E$66,IF(出勤!S17="○",出勤!$L$66,IF(出勤!S17="√",出勤!$R$66,IF(出勤!S17="△",出勤!$X$66,0))))</f>
        <v>0</v>
      </c>
      <c r="T17" s="118">
        <f>IF(OR(出勤!T17="⊙",出勤!T17="×"),出勤!$E$66,IF(出勤!T17="○",出勤!$L$66,IF(出勤!T17="√",出勤!$R$66,IF(出勤!T17="△",出勤!$X$66,0))))</f>
        <v>0</v>
      </c>
      <c r="U17" s="118">
        <f>IF(OR(出勤!U17="⊙",出勤!U17="×"),出勤!$E$66,IF(出勤!U17="○",出勤!$L$66,IF(出勤!U17="√",出勤!$R$66,IF(出勤!U17="△",出勤!$X$66,0))))</f>
        <v>0</v>
      </c>
      <c r="V17" s="118">
        <f>IF(OR(出勤!V17="⊙",出勤!V17="×"),出勤!$E$66,IF(出勤!V17="○",出勤!$L$66,IF(出勤!V17="√",出勤!$R$66,IF(出勤!V17="△",出勤!$X$66,0))))</f>
        <v>0</v>
      </c>
      <c r="W17" s="118">
        <f>IF(OR(出勤!W17="⊙",出勤!W17="×"),出勤!$E$66,IF(出勤!W17="○",出勤!$L$66,IF(出勤!W17="√",出勤!$R$66,IF(出勤!W17="△",出勤!$X$66,0))))</f>
        <v>0</v>
      </c>
      <c r="X17" s="118">
        <f>IF(OR(出勤!X17="⊙",出勤!X17="×"),出勤!$E$66,IF(出勤!X17="○",出勤!$L$66,IF(出勤!X17="√",出勤!$R$66,IF(出勤!X17="△",出勤!$X$66,0))))</f>
        <v>0</v>
      </c>
      <c r="Y17" s="118">
        <f>IF(OR(出勤!Y17="⊙",出勤!Y17="×"),出勤!$E$66,IF(出勤!Y17="○",出勤!$L$66,IF(出勤!Y17="√",出勤!$R$66,IF(出勤!Y17="△",出勤!$X$66,0))))</f>
        <v>0</v>
      </c>
      <c r="Z17" s="118">
        <f>IF(OR(出勤!Z17="⊙",出勤!Z17="×"),出勤!$E$66,IF(出勤!Z17="○",出勤!$L$66,IF(出勤!Z17="√",出勤!$R$66,IF(出勤!Z17="△",出勤!$X$66,0))))</f>
        <v>0</v>
      </c>
      <c r="AA17" s="118">
        <f>IF(OR(出勤!AA17="⊙",出勤!AA17="×"),出勤!$E$66,IF(出勤!AA17="○",出勤!$L$66,IF(出勤!AA17="√",出勤!$R$66,IF(出勤!AA17="△",出勤!$X$66,0))))</f>
        <v>0</v>
      </c>
      <c r="AB17" s="118">
        <f>IF(OR(出勤!AB17="⊙",出勤!AB17="×"),出勤!$E$66,IF(出勤!AB17="○",出勤!$L$66,IF(出勤!AB17="√",出勤!$R$66,IF(出勤!AB17="△",出勤!$X$66,0))))</f>
        <v>0</v>
      </c>
      <c r="AC17" s="118">
        <f>IF(OR(出勤!AC17="⊙",出勤!AC17="×"),出勤!$E$66,IF(出勤!AC17="○",出勤!$L$66,IF(出勤!AC17="√",出勤!$R$66,IF(出勤!AC17="△",出勤!$X$66,0))))</f>
        <v>0</v>
      </c>
      <c r="AD17" s="118">
        <f>IF(OR(出勤!AD17="⊙",出勤!AD17="×"),出勤!$E$66,IF(出勤!AD17="○",出勤!$L$66,IF(出勤!AD17="√",出勤!$R$66,IF(出勤!AD17="△",出勤!$X$66,0))))</f>
        <v>0</v>
      </c>
      <c r="AE17" s="118">
        <f>IF(OR(出勤!AE17="⊙",出勤!AE17="×"),出勤!$E$66,IF(出勤!AE17="○",出勤!$L$66,IF(出勤!AE17="√",出勤!$R$66,IF(出勤!AE17="△",出勤!$X$66,0))))</f>
        <v>0</v>
      </c>
      <c r="AF17" s="118">
        <f>IF(OR(出勤!AF17="⊙",出勤!AF17="×"),出勤!$E$66,IF(出勤!AF17="○",出勤!$L$66,IF(出勤!AF17="√",出勤!$R$66,IF(出勤!AF17="△",出勤!$X$66,0))))</f>
        <v>0</v>
      </c>
      <c r="AG17" s="118">
        <f>IF(OR(出勤!AG17="⊙",出勤!AG17="×"),出勤!$E$66,IF(出勤!AG17="○",出勤!$L$66,IF(出勤!AG17="√",出勤!$R$66,IF(出勤!AG17="△",出勤!$X$66,0))))</f>
        <v>0</v>
      </c>
      <c r="AH17" s="118">
        <f>IF(OR(出勤!AH17="⊙",出勤!AH17="×"),出勤!$E$66,IF(出勤!AH17="○",出勤!$L$66,IF(出勤!AH17="√",出勤!$R$66,IF(出勤!AH17="△",出勤!$X$66,0))))</f>
        <v>0</v>
      </c>
      <c r="AI17" s="75">
        <f t="shared" si="0"/>
        <v>100</v>
      </c>
    </row>
    <row r="18" s="110" customFormat="1" ht="17" customHeight="1" spans="1:35">
      <c r="A18" s="75" t="str">
        <f>IF(作业!A16="","",作业!A16)</f>
        <v/>
      </c>
      <c r="B18" s="75" t="str">
        <f>IF(作业!B16="","",作业!B16)</f>
        <v/>
      </c>
      <c r="C18" s="118">
        <f>IF(OR(出勤!C18="⊙",出勤!C18="×"),出勤!$E$66,IF(出勤!C18="○",出勤!$L$66,IF(出勤!C18="√",出勤!$R$66,IF(出勤!C18="△",出勤!$X$66,0))))</f>
        <v>0</v>
      </c>
      <c r="D18" s="118">
        <f>IF(OR(出勤!D18="⊙",出勤!D18="×"),出勤!$E$66,IF(出勤!D18="○",出勤!$L$66,IF(出勤!D18="√",出勤!$R$66,IF(出勤!D18="△",出勤!$X$66,0))))</f>
        <v>0</v>
      </c>
      <c r="E18" s="118">
        <f>IF(OR(出勤!E18="⊙",出勤!E18="×"),出勤!$E$66,IF(出勤!E18="○",出勤!$L$66,IF(出勤!E18="√",出勤!$R$66,IF(出勤!E18="△",出勤!$X$66,0))))</f>
        <v>0</v>
      </c>
      <c r="F18" s="118">
        <f>IF(OR(出勤!F18="⊙",出勤!F18="×"),出勤!$E$66,IF(出勤!F18="○",出勤!$L$66,IF(出勤!F18="√",出勤!$R$66,IF(出勤!F18="△",出勤!$X$66,0))))</f>
        <v>0</v>
      </c>
      <c r="G18" s="118">
        <f>IF(OR(出勤!G18="⊙",出勤!G18="×"),出勤!$E$66,IF(出勤!G18="○",出勤!$L$66,IF(出勤!G18="√",出勤!$R$66,IF(出勤!G18="△",出勤!$X$66,0))))</f>
        <v>0</v>
      </c>
      <c r="H18" s="118">
        <f>IF(OR(出勤!H18="⊙",出勤!H18="×"),出勤!$E$66,IF(出勤!H18="○",出勤!$L$66,IF(出勤!H18="√",出勤!$R$66,IF(出勤!H18="△",出勤!$X$66,0))))</f>
        <v>0</v>
      </c>
      <c r="I18" s="118">
        <f>IF(OR(出勤!I18="⊙",出勤!I18="×"),出勤!$E$66,IF(出勤!I18="○",出勤!$L$66,IF(出勤!I18="√",出勤!$R$66,IF(出勤!I18="△",出勤!$X$66,0))))</f>
        <v>0</v>
      </c>
      <c r="J18" s="118">
        <f>IF(OR(出勤!J18="⊙",出勤!J18="×"),出勤!$E$66,IF(出勤!J18="○",出勤!$L$66,IF(出勤!J18="√",出勤!$R$66,IF(出勤!J18="△",出勤!$X$66,0))))</f>
        <v>0</v>
      </c>
      <c r="K18" s="118">
        <f>IF(OR(出勤!K18="⊙",出勤!K18="×"),出勤!$E$66,IF(出勤!K18="○",出勤!$L$66,IF(出勤!K18="√",出勤!$R$66,IF(出勤!K18="△",出勤!$X$66,0))))</f>
        <v>0</v>
      </c>
      <c r="L18" s="118">
        <f>IF(OR(出勤!L18="⊙",出勤!L18="×"),出勤!$E$66,IF(出勤!L18="○",出勤!$L$66,IF(出勤!L18="√",出勤!$R$66,IF(出勤!L18="△",出勤!$X$66,0))))</f>
        <v>0</v>
      </c>
      <c r="M18" s="118">
        <f>IF(OR(出勤!M18="⊙",出勤!M18="×"),出勤!$E$66,IF(出勤!M18="○",出勤!$L$66,IF(出勤!M18="√",出勤!$R$66,IF(出勤!M18="△",出勤!$X$66,0))))</f>
        <v>0</v>
      </c>
      <c r="N18" s="118">
        <f>IF(OR(出勤!N18="⊙",出勤!N18="×"),出勤!$E$66,IF(出勤!N18="○",出勤!$L$66,IF(出勤!N18="√",出勤!$R$66,IF(出勤!N18="△",出勤!$X$66,0))))</f>
        <v>0</v>
      </c>
      <c r="O18" s="118">
        <f>IF(OR(出勤!O18="⊙",出勤!O18="×"),出勤!$E$66,IF(出勤!O18="○",出勤!$L$66,IF(出勤!O18="√",出勤!$R$66,IF(出勤!O18="△",出勤!$X$66,0))))</f>
        <v>0</v>
      </c>
      <c r="P18" s="118">
        <f>IF(OR(出勤!P18="⊙",出勤!P18="×"),出勤!$E$66,IF(出勤!P18="○",出勤!$L$66,IF(出勤!P18="√",出勤!$R$66,IF(出勤!P18="△",出勤!$X$66,0))))</f>
        <v>0</v>
      </c>
      <c r="Q18" s="118">
        <f>IF(OR(出勤!Q18="⊙",出勤!Q18="×"),出勤!$E$66,IF(出勤!Q18="○",出勤!$L$66,IF(出勤!Q18="√",出勤!$R$66,IF(出勤!Q18="△",出勤!$X$66,0))))</f>
        <v>0</v>
      </c>
      <c r="R18" s="118">
        <f>IF(OR(出勤!R18="⊙",出勤!R18="×"),出勤!$E$66,IF(出勤!R18="○",出勤!$L$66,IF(出勤!R18="√",出勤!$R$66,IF(出勤!R18="△",出勤!$X$66,0))))</f>
        <v>0</v>
      </c>
      <c r="S18" s="118">
        <f>IF(OR(出勤!S18="⊙",出勤!S18="×"),出勤!$E$66,IF(出勤!S18="○",出勤!$L$66,IF(出勤!S18="√",出勤!$R$66,IF(出勤!S18="△",出勤!$X$66,0))))</f>
        <v>0</v>
      </c>
      <c r="T18" s="118">
        <f>IF(OR(出勤!T18="⊙",出勤!T18="×"),出勤!$E$66,IF(出勤!T18="○",出勤!$L$66,IF(出勤!T18="√",出勤!$R$66,IF(出勤!T18="△",出勤!$X$66,0))))</f>
        <v>0</v>
      </c>
      <c r="U18" s="118">
        <f>IF(OR(出勤!U18="⊙",出勤!U18="×"),出勤!$E$66,IF(出勤!U18="○",出勤!$L$66,IF(出勤!U18="√",出勤!$R$66,IF(出勤!U18="△",出勤!$X$66,0))))</f>
        <v>0</v>
      </c>
      <c r="V18" s="118">
        <f>IF(OR(出勤!V18="⊙",出勤!V18="×"),出勤!$E$66,IF(出勤!V18="○",出勤!$L$66,IF(出勤!V18="√",出勤!$R$66,IF(出勤!V18="△",出勤!$X$66,0))))</f>
        <v>0</v>
      </c>
      <c r="W18" s="118">
        <f>IF(OR(出勤!W18="⊙",出勤!W18="×"),出勤!$E$66,IF(出勤!W18="○",出勤!$L$66,IF(出勤!W18="√",出勤!$R$66,IF(出勤!W18="△",出勤!$X$66,0))))</f>
        <v>0</v>
      </c>
      <c r="X18" s="118">
        <f>IF(OR(出勤!X18="⊙",出勤!X18="×"),出勤!$E$66,IF(出勤!X18="○",出勤!$L$66,IF(出勤!X18="√",出勤!$R$66,IF(出勤!X18="△",出勤!$X$66,0))))</f>
        <v>0</v>
      </c>
      <c r="Y18" s="118">
        <f>IF(OR(出勤!Y18="⊙",出勤!Y18="×"),出勤!$E$66,IF(出勤!Y18="○",出勤!$L$66,IF(出勤!Y18="√",出勤!$R$66,IF(出勤!Y18="△",出勤!$X$66,0))))</f>
        <v>0</v>
      </c>
      <c r="Z18" s="118">
        <f>IF(OR(出勤!Z18="⊙",出勤!Z18="×"),出勤!$E$66,IF(出勤!Z18="○",出勤!$L$66,IF(出勤!Z18="√",出勤!$R$66,IF(出勤!Z18="△",出勤!$X$66,0))))</f>
        <v>0</v>
      </c>
      <c r="AA18" s="118">
        <f>IF(OR(出勤!AA18="⊙",出勤!AA18="×"),出勤!$E$66,IF(出勤!AA18="○",出勤!$L$66,IF(出勤!AA18="√",出勤!$R$66,IF(出勤!AA18="△",出勤!$X$66,0))))</f>
        <v>0</v>
      </c>
      <c r="AB18" s="118">
        <f>IF(OR(出勤!AB18="⊙",出勤!AB18="×"),出勤!$E$66,IF(出勤!AB18="○",出勤!$L$66,IF(出勤!AB18="√",出勤!$R$66,IF(出勤!AB18="△",出勤!$X$66,0))))</f>
        <v>0</v>
      </c>
      <c r="AC18" s="118">
        <f>IF(OR(出勤!AC18="⊙",出勤!AC18="×"),出勤!$E$66,IF(出勤!AC18="○",出勤!$L$66,IF(出勤!AC18="√",出勤!$R$66,IF(出勤!AC18="△",出勤!$X$66,0))))</f>
        <v>0</v>
      </c>
      <c r="AD18" s="118">
        <f>IF(OR(出勤!AD18="⊙",出勤!AD18="×"),出勤!$E$66,IF(出勤!AD18="○",出勤!$L$66,IF(出勤!AD18="√",出勤!$R$66,IF(出勤!AD18="△",出勤!$X$66,0))))</f>
        <v>0</v>
      </c>
      <c r="AE18" s="118">
        <f>IF(OR(出勤!AE18="⊙",出勤!AE18="×"),出勤!$E$66,IF(出勤!AE18="○",出勤!$L$66,IF(出勤!AE18="√",出勤!$R$66,IF(出勤!AE18="△",出勤!$X$66,0))))</f>
        <v>0</v>
      </c>
      <c r="AF18" s="118">
        <f>IF(OR(出勤!AF18="⊙",出勤!AF18="×"),出勤!$E$66,IF(出勤!AF18="○",出勤!$L$66,IF(出勤!AF18="√",出勤!$R$66,IF(出勤!AF18="△",出勤!$X$66,0))))</f>
        <v>0</v>
      </c>
      <c r="AG18" s="118">
        <f>IF(OR(出勤!AG18="⊙",出勤!AG18="×"),出勤!$E$66,IF(出勤!AG18="○",出勤!$L$66,IF(出勤!AG18="√",出勤!$R$66,IF(出勤!AG18="△",出勤!$X$66,0))))</f>
        <v>0</v>
      </c>
      <c r="AH18" s="118">
        <f>IF(OR(出勤!AH18="⊙",出勤!AH18="×"),出勤!$E$66,IF(出勤!AH18="○",出勤!$L$66,IF(出勤!AH18="√",出勤!$R$66,IF(出勤!AH18="△",出勤!$X$66,0))))</f>
        <v>0</v>
      </c>
      <c r="AI18" s="75">
        <f t="shared" si="0"/>
        <v>100</v>
      </c>
    </row>
    <row r="19" s="110" customFormat="1" ht="17" customHeight="1" spans="1:35">
      <c r="A19" s="75" t="str">
        <f>IF(作业!A17="","",作业!A17)</f>
        <v/>
      </c>
      <c r="B19" s="75" t="str">
        <f>IF(作业!B17="","",作业!B17)</f>
        <v/>
      </c>
      <c r="C19" s="118">
        <f>IF(OR(出勤!C19="⊙",出勤!C19="×"),出勤!$E$66,IF(出勤!C19="○",出勤!$L$66,IF(出勤!C19="√",出勤!$R$66,IF(出勤!C19="△",出勤!$X$66,0))))</f>
        <v>0</v>
      </c>
      <c r="D19" s="118">
        <f>IF(OR(出勤!D19="⊙",出勤!D19="×"),出勤!$E$66,IF(出勤!D19="○",出勤!$L$66,IF(出勤!D19="√",出勤!$R$66,IF(出勤!D19="△",出勤!$X$66,0))))</f>
        <v>0</v>
      </c>
      <c r="E19" s="118">
        <f>IF(OR(出勤!E19="⊙",出勤!E19="×"),出勤!$E$66,IF(出勤!E19="○",出勤!$L$66,IF(出勤!E19="√",出勤!$R$66,IF(出勤!E19="△",出勤!$X$66,0))))</f>
        <v>0</v>
      </c>
      <c r="F19" s="118">
        <f>IF(OR(出勤!F19="⊙",出勤!F19="×"),出勤!$E$66,IF(出勤!F19="○",出勤!$L$66,IF(出勤!F19="√",出勤!$R$66,IF(出勤!F19="△",出勤!$X$66,0))))</f>
        <v>0</v>
      </c>
      <c r="G19" s="118">
        <f>IF(OR(出勤!G19="⊙",出勤!G19="×"),出勤!$E$66,IF(出勤!G19="○",出勤!$L$66,IF(出勤!G19="√",出勤!$R$66,IF(出勤!G19="△",出勤!$X$66,0))))</f>
        <v>0</v>
      </c>
      <c r="H19" s="118">
        <f>IF(OR(出勤!H19="⊙",出勤!H19="×"),出勤!$E$66,IF(出勤!H19="○",出勤!$L$66,IF(出勤!H19="√",出勤!$R$66,IF(出勤!H19="△",出勤!$X$66,0))))</f>
        <v>0</v>
      </c>
      <c r="I19" s="118">
        <f>IF(OR(出勤!I19="⊙",出勤!I19="×"),出勤!$E$66,IF(出勤!I19="○",出勤!$L$66,IF(出勤!I19="√",出勤!$R$66,IF(出勤!I19="△",出勤!$X$66,0))))</f>
        <v>0</v>
      </c>
      <c r="J19" s="118">
        <f>IF(OR(出勤!J19="⊙",出勤!J19="×"),出勤!$E$66,IF(出勤!J19="○",出勤!$L$66,IF(出勤!J19="√",出勤!$R$66,IF(出勤!J19="△",出勤!$X$66,0))))</f>
        <v>0</v>
      </c>
      <c r="K19" s="118">
        <f>IF(OR(出勤!K19="⊙",出勤!K19="×"),出勤!$E$66,IF(出勤!K19="○",出勤!$L$66,IF(出勤!K19="√",出勤!$R$66,IF(出勤!K19="△",出勤!$X$66,0))))</f>
        <v>0</v>
      </c>
      <c r="L19" s="118">
        <f>IF(OR(出勤!L19="⊙",出勤!L19="×"),出勤!$E$66,IF(出勤!L19="○",出勤!$L$66,IF(出勤!L19="√",出勤!$R$66,IF(出勤!L19="△",出勤!$X$66,0))))</f>
        <v>0</v>
      </c>
      <c r="M19" s="118">
        <f>IF(OR(出勤!M19="⊙",出勤!M19="×"),出勤!$E$66,IF(出勤!M19="○",出勤!$L$66,IF(出勤!M19="√",出勤!$R$66,IF(出勤!M19="△",出勤!$X$66,0))))</f>
        <v>0</v>
      </c>
      <c r="N19" s="118">
        <f>IF(OR(出勤!N19="⊙",出勤!N19="×"),出勤!$E$66,IF(出勤!N19="○",出勤!$L$66,IF(出勤!N19="√",出勤!$R$66,IF(出勤!N19="△",出勤!$X$66,0))))</f>
        <v>0</v>
      </c>
      <c r="O19" s="118">
        <f>IF(OR(出勤!O19="⊙",出勤!O19="×"),出勤!$E$66,IF(出勤!O19="○",出勤!$L$66,IF(出勤!O19="√",出勤!$R$66,IF(出勤!O19="△",出勤!$X$66,0))))</f>
        <v>0</v>
      </c>
      <c r="P19" s="118">
        <f>IF(OR(出勤!P19="⊙",出勤!P19="×"),出勤!$E$66,IF(出勤!P19="○",出勤!$L$66,IF(出勤!P19="√",出勤!$R$66,IF(出勤!P19="△",出勤!$X$66,0))))</f>
        <v>0</v>
      </c>
      <c r="Q19" s="118">
        <f>IF(OR(出勤!Q19="⊙",出勤!Q19="×"),出勤!$E$66,IF(出勤!Q19="○",出勤!$L$66,IF(出勤!Q19="√",出勤!$R$66,IF(出勤!Q19="△",出勤!$X$66,0))))</f>
        <v>0</v>
      </c>
      <c r="R19" s="118">
        <f>IF(OR(出勤!R19="⊙",出勤!R19="×"),出勤!$E$66,IF(出勤!R19="○",出勤!$L$66,IF(出勤!R19="√",出勤!$R$66,IF(出勤!R19="△",出勤!$X$66,0))))</f>
        <v>0</v>
      </c>
      <c r="S19" s="118">
        <f>IF(OR(出勤!S19="⊙",出勤!S19="×"),出勤!$E$66,IF(出勤!S19="○",出勤!$L$66,IF(出勤!S19="√",出勤!$R$66,IF(出勤!S19="△",出勤!$X$66,0))))</f>
        <v>0</v>
      </c>
      <c r="T19" s="118">
        <f>IF(OR(出勤!T19="⊙",出勤!T19="×"),出勤!$E$66,IF(出勤!T19="○",出勤!$L$66,IF(出勤!T19="√",出勤!$R$66,IF(出勤!T19="△",出勤!$X$66,0))))</f>
        <v>0</v>
      </c>
      <c r="U19" s="118">
        <f>IF(OR(出勤!U19="⊙",出勤!U19="×"),出勤!$E$66,IF(出勤!U19="○",出勤!$L$66,IF(出勤!U19="√",出勤!$R$66,IF(出勤!U19="△",出勤!$X$66,0))))</f>
        <v>0</v>
      </c>
      <c r="V19" s="118">
        <f>IF(OR(出勤!V19="⊙",出勤!V19="×"),出勤!$E$66,IF(出勤!V19="○",出勤!$L$66,IF(出勤!V19="√",出勤!$R$66,IF(出勤!V19="△",出勤!$X$66,0))))</f>
        <v>0</v>
      </c>
      <c r="W19" s="118">
        <f>IF(OR(出勤!W19="⊙",出勤!W19="×"),出勤!$E$66,IF(出勤!W19="○",出勤!$L$66,IF(出勤!W19="√",出勤!$R$66,IF(出勤!W19="△",出勤!$X$66,0))))</f>
        <v>0</v>
      </c>
      <c r="X19" s="118">
        <f>IF(OR(出勤!X19="⊙",出勤!X19="×"),出勤!$E$66,IF(出勤!X19="○",出勤!$L$66,IF(出勤!X19="√",出勤!$R$66,IF(出勤!X19="△",出勤!$X$66,0))))</f>
        <v>0</v>
      </c>
      <c r="Y19" s="118">
        <f>IF(OR(出勤!Y19="⊙",出勤!Y19="×"),出勤!$E$66,IF(出勤!Y19="○",出勤!$L$66,IF(出勤!Y19="√",出勤!$R$66,IF(出勤!Y19="△",出勤!$X$66,0))))</f>
        <v>0</v>
      </c>
      <c r="Z19" s="118">
        <f>IF(OR(出勤!Z19="⊙",出勤!Z19="×"),出勤!$E$66,IF(出勤!Z19="○",出勤!$L$66,IF(出勤!Z19="√",出勤!$R$66,IF(出勤!Z19="△",出勤!$X$66,0))))</f>
        <v>0</v>
      </c>
      <c r="AA19" s="118">
        <f>IF(OR(出勤!AA19="⊙",出勤!AA19="×"),出勤!$E$66,IF(出勤!AA19="○",出勤!$L$66,IF(出勤!AA19="√",出勤!$R$66,IF(出勤!AA19="△",出勤!$X$66,0))))</f>
        <v>0</v>
      </c>
      <c r="AB19" s="118">
        <f>IF(OR(出勤!AB19="⊙",出勤!AB19="×"),出勤!$E$66,IF(出勤!AB19="○",出勤!$L$66,IF(出勤!AB19="√",出勤!$R$66,IF(出勤!AB19="△",出勤!$X$66,0))))</f>
        <v>0</v>
      </c>
      <c r="AC19" s="118">
        <f>IF(OR(出勤!AC19="⊙",出勤!AC19="×"),出勤!$E$66,IF(出勤!AC19="○",出勤!$L$66,IF(出勤!AC19="√",出勤!$R$66,IF(出勤!AC19="△",出勤!$X$66,0))))</f>
        <v>0</v>
      </c>
      <c r="AD19" s="118">
        <f>IF(OR(出勤!AD19="⊙",出勤!AD19="×"),出勤!$E$66,IF(出勤!AD19="○",出勤!$L$66,IF(出勤!AD19="√",出勤!$R$66,IF(出勤!AD19="△",出勤!$X$66,0))))</f>
        <v>0</v>
      </c>
      <c r="AE19" s="118">
        <f>IF(OR(出勤!AE19="⊙",出勤!AE19="×"),出勤!$E$66,IF(出勤!AE19="○",出勤!$L$66,IF(出勤!AE19="√",出勤!$R$66,IF(出勤!AE19="△",出勤!$X$66,0))))</f>
        <v>0</v>
      </c>
      <c r="AF19" s="118">
        <f>IF(OR(出勤!AF19="⊙",出勤!AF19="×"),出勤!$E$66,IF(出勤!AF19="○",出勤!$L$66,IF(出勤!AF19="√",出勤!$R$66,IF(出勤!AF19="△",出勤!$X$66,0))))</f>
        <v>0</v>
      </c>
      <c r="AG19" s="118">
        <f>IF(OR(出勤!AG19="⊙",出勤!AG19="×"),出勤!$E$66,IF(出勤!AG19="○",出勤!$L$66,IF(出勤!AG19="√",出勤!$R$66,IF(出勤!AG19="△",出勤!$X$66,0))))</f>
        <v>0</v>
      </c>
      <c r="AH19" s="118">
        <f>IF(OR(出勤!AH19="⊙",出勤!AH19="×"),出勤!$E$66,IF(出勤!AH19="○",出勤!$L$66,IF(出勤!AH19="√",出勤!$R$66,IF(出勤!AH19="△",出勤!$X$66,0))))</f>
        <v>0</v>
      </c>
      <c r="AI19" s="75">
        <f t="shared" si="0"/>
        <v>100</v>
      </c>
    </row>
    <row r="20" s="110" customFormat="1" ht="17" customHeight="1" spans="1:35">
      <c r="A20" s="75" t="str">
        <f>IF(作业!A18="","",作业!A18)</f>
        <v/>
      </c>
      <c r="B20" s="75" t="str">
        <f>IF(作业!B18="","",作业!B18)</f>
        <v/>
      </c>
      <c r="C20" s="118">
        <f>IF(OR(出勤!C20="⊙",出勤!C20="×"),出勤!$E$66,IF(出勤!C20="○",出勤!$L$66,IF(出勤!C20="√",出勤!$R$66,IF(出勤!C20="△",出勤!$X$66,0))))</f>
        <v>0</v>
      </c>
      <c r="D20" s="118">
        <f>IF(OR(出勤!D20="⊙",出勤!D20="×"),出勤!$E$66,IF(出勤!D20="○",出勤!$L$66,IF(出勤!D20="√",出勤!$R$66,IF(出勤!D20="△",出勤!$X$66,0))))</f>
        <v>0</v>
      </c>
      <c r="E20" s="118">
        <f>IF(OR(出勤!E20="⊙",出勤!E20="×"),出勤!$E$66,IF(出勤!E20="○",出勤!$L$66,IF(出勤!E20="√",出勤!$R$66,IF(出勤!E20="△",出勤!$X$66,0))))</f>
        <v>0</v>
      </c>
      <c r="F20" s="118">
        <f>IF(OR(出勤!F20="⊙",出勤!F20="×"),出勤!$E$66,IF(出勤!F20="○",出勤!$L$66,IF(出勤!F20="√",出勤!$R$66,IF(出勤!F20="△",出勤!$X$66,0))))</f>
        <v>0</v>
      </c>
      <c r="G20" s="118">
        <f>IF(OR(出勤!G20="⊙",出勤!G20="×"),出勤!$E$66,IF(出勤!G20="○",出勤!$L$66,IF(出勤!G20="√",出勤!$R$66,IF(出勤!G20="△",出勤!$X$66,0))))</f>
        <v>0</v>
      </c>
      <c r="H20" s="118">
        <f>IF(OR(出勤!H20="⊙",出勤!H20="×"),出勤!$E$66,IF(出勤!H20="○",出勤!$L$66,IF(出勤!H20="√",出勤!$R$66,IF(出勤!H20="△",出勤!$X$66,0))))</f>
        <v>0</v>
      </c>
      <c r="I20" s="118">
        <f>IF(OR(出勤!I20="⊙",出勤!I20="×"),出勤!$E$66,IF(出勤!I20="○",出勤!$L$66,IF(出勤!I20="√",出勤!$R$66,IF(出勤!I20="△",出勤!$X$66,0))))</f>
        <v>0</v>
      </c>
      <c r="J20" s="118">
        <f>IF(OR(出勤!J20="⊙",出勤!J20="×"),出勤!$E$66,IF(出勤!J20="○",出勤!$L$66,IF(出勤!J20="√",出勤!$R$66,IF(出勤!J20="△",出勤!$X$66,0))))</f>
        <v>0</v>
      </c>
      <c r="K20" s="118">
        <f>IF(OR(出勤!K20="⊙",出勤!K20="×"),出勤!$E$66,IF(出勤!K20="○",出勤!$L$66,IF(出勤!K20="√",出勤!$R$66,IF(出勤!K20="△",出勤!$X$66,0))))</f>
        <v>0</v>
      </c>
      <c r="L20" s="118">
        <f>IF(OR(出勤!L20="⊙",出勤!L20="×"),出勤!$E$66,IF(出勤!L20="○",出勤!$L$66,IF(出勤!L20="√",出勤!$R$66,IF(出勤!L20="△",出勤!$X$66,0))))</f>
        <v>0</v>
      </c>
      <c r="M20" s="118">
        <f>IF(OR(出勤!M20="⊙",出勤!M20="×"),出勤!$E$66,IF(出勤!M20="○",出勤!$L$66,IF(出勤!M20="√",出勤!$R$66,IF(出勤!M20="△",出勤!$X$66,0))))</f>
        <v>0</v>
      </c>
      <c r="N20" s="118">
        <f>IF(OR(出勤!N20="⊙",出勤!N20="×"),出勤!$E$66,IF(出勤!N20="○",出勤!$L$66,IF(出勤!N20="√",出勤!$R$66,IF(出勤!N20="△",出勤!$X$66,0))))</f>
        <v>0</v>
      </c>
      <c r="O20" s="118">
        <f>IF(OR(出勤!O20="⊙",出勤!O20="×"),出勤!$E$66,IF(出勤!O20="○",出勤!$L$66,IF(出勤!O20="√",出勤!$R$66,IF(出勤!O20="△",出勤!$X$66,0))))</f>
        <v>0</v>
      </c>
      <c r="P20" s="118">
        <f>IF(OR(出勤!P20="⊙",出勤!P20="×"),出勤!$E$66,IF(出勤!P20="○",出勤!$L$66,IF(出勤!P20="√",出勤!$R$66,IF(出勤!P20="△",出勤!$X$66,0))))</f>
        <v>0</v>
      </c>
      <c r="Q20" s="118">
        <f>IF(OR(出勤!Q20="⊙",出勤!Q20="×"),出勤!$E$66,IF(出勤!Q20="○",出勤!$L$66,IF(出勤!Q20="√",出勤!$R$66,IF(出勤!Q20="△",出勤!$X$66,0))))</f>
        <v>0</v>
      </c>
      <c r="R20" s="118">
        <f>IF(OR(出勤!R20="⊙",出勤!R20="×"),出勤!$E$66,IF(出勤!R20="○",出勤!$L$66,IF(出勤!R20="√",出勤!$R$66,IF(出勤!R20="△",出勤!$X$66,0))))</f>
        <v>0</v>
      </c>
      <c r="S20" s="118">
        <f>IF(OR(出勤!S20="⊙",出勤!S20="×"),出勤!$E$66,IF(出勤!S20="○",出勤!$L$66,IF(出勤!S20="√",出勤!$R$66,IF(出勤!S20="△",出勤!$X$66,0))))</f>
        <v>0</v>
      </c>
      <c r="T20" s="118">
        <f>IF(OR(出勤!T20="⊙",出勤!T20="×"),出勤!$E$66,IF(出勤!T20="○",出勤!$L$66,IF(出勤!T20="√",出勤!$R$66,IF(出勤!T20="△",出勤!$X$66,0))))</f>
        <v>0</v>
      </c>
      <c r="U20" s="118">
        <f>IF(OR(出勤!U20="⊙",出勤!U20="×"),出勤!$E$66,IF(出勤!U20="○",出勤!$L$66,IF(出勤!U20="√",出勤!$R$66,IF(出勤!U20="△",出勤!$X$66,0))))</f>
        <v>0</v>
      </c>
      <c r="V20" s="118">
        <f>IF(OR(出勤!V20="⊙",出勤!V20="×"),出勤!$E$66,IF(出勤!V20="○",出勤!$L$66,IF(出勤!V20="√",出勤!$R$66,IF(出勤!V20="△",出勤!$X$66,0))))</f>
        <v>0</v>
      </c>
      <c r="W20" s="118">
        <f>IF(OR(出勤!W20="⊙",出勤!W20="×"),出勤!$E$66,IF(出勤!W20="○",出勤!$L$66,IF(出勤!W20="√",出勤!$R$66,IF(出勤!W20="△",出勤!$X$66,0))))</f>
        <v>0</v>
      </c>
      <c r="X20" s="118">
        <f>IF(OR(出勤!X20="⊙",出勤!X20="×"),出勤!$E$66,IF(出勤!X20="○",出勤!$L$66,IF(出勤!X20="√",出勤!$R$66,IF(出勤!X20="△",出勤!$X$66,0))))</f>
        <v>0</v>
      </c>
      <c r="Y20" s="118">
        <f>IF(OR(出勤!Y20="⊙",出勤!Y20="×"),出勤!$E$66,IF(出勤!Y20="○",出勤!$L$66,IF(出勤!Y20="√",出勤!$R$66,IF(出勤!Y20="△",出勤!$X$66,0))))</f>
        <v>0</v>
      </c>
      <c r="Z20" s="118">
        <f>IF(OR(出勤!Z20="⊙",出勤!Z20="×"),出勤!$E$66,IF(出勤!Z20="○",出勤!$L$66,IF(出勤!Z20="√",出勤!$R$66,IF(出勤!Z20="△",出勤!$X$66,0))))</f>
        <v>0</v>
      </c>
      <c r="AA20" s="118">
        <f>IF(OR(出勤!AA20="⊙",出勤!AA20="×"),出勤!$E$66,IF(出勤!AA20="○",出勤!$L$66,IF(出勤!AA20="√",出勤!$R$66,IF(出勤!AA20="△",出勤!$X$66,0))))</f>
        <v>0</v>
      </c>
      <c r="AB20" s="118">
        <f>IF(OR(出勤!AB20="⊙",出勤!AB20="×"),出勤!$E$66,IF(出勤!AB20="○",出勤!$L$66,IF(出勤!AB20="√",出勤!$R$66,IF(出勤!AB20="△",出勤!$X$66,0))))</f>
        <v>0</v>
      </c>
      <c r="AC20" s="118">
        <f>IF(OR(出勤!AC20="⊙",出勤!AC20="×"),出勤!$E$66,IF(出勤!AC20="○",出勤!$L$66,IF(出勤!AC20="√",出勤!$R$66,IF(出勤!AC20="△",出勤!$X$66,0))))</f>
        <v>0</v>
      </c>
      <c r="AD20" s="118">
        <f>IF(OR(出勤!AD20="⊙",出勤!AD20="×"),出勤!$E$66,IF(出勤!AD20="○",出勤!$L$66,IF(出勤!AD20="√",出勤!$R$66,IF(出勤!AD20="△",出勤!$X$66,0))))</f>
        <v>0</v>
      </c>
      <c r="AE20" s="118">
        <f>IF(OR(出勤!AE20="⊙",出勤!AE20="×"),出勤!$E$66,IF(出勤!AE20="○",出勤!$L$66,IF(出勤!AE20="√",出勤!$R$66,IF(出勤!AE20="△",出勤!$X$66,0))))</f>
        <v>0</v>
      </c>
      <c r="AF20" s="118">
        <f>IF(OR(出勤!AF20="⊙",出勤!AF20="×"),出勤!$E$66,IF(出勤!AF20="○",出勤!$L$66,IF(出勤!AF20="√",出勤!$R$66,IF(出勤!AF20="△",出勤!$X$66,0))))</f>
        <v>0</v>
      </c>
      <c r="AG20" s="118">
        <f>IF(OR(出勤!AG20="⊙",出勤!AG20="×"),出勤!$E$66,IF(出勤!AG20="○",出勤!$L$66,IF(出勤!AG20="√",出勤!$R$66,IF(出勤!AG20="△",出勤!$X$66,0))))</f>
        <v>0</v>
      </c>
      <c r="AH20" s="118">
        <f>IF(OR(出勤!AH20="⊙",出勤!AH20="×"),出勤!$E$66,IF(出勤!AH20="○",出勤!$L$66,IF(出勤!AH20="√",出勤!$R$66,IF(出勤!AH20="△",出勤!$X$66,0))))</f>
        <v>0</v>
      </c>
      <c r="AI20" s="75">
        <f t="shared" si="0"/>
        <v>100</v>
      </c>
    </row>
    <row r="21" s="110" customFormat="1" ht="17" customHeight="1" spans="1:35">
      <c r="A21" s="75" t="str">
        <f>IF(作业!A19="","",作业!A19)</f>
        <v/>
      </c>
      <c r="B21" s="75" t="str">
        <f>IF(作业!B19="","",作业!B19)</f>
        <v/>
      </c>
      <c r="C21" s="118">
        <f>IF(OR(出勤!C21="⊙",出勤!C21="×"),出勤!$E$66,IF(出勤!C21="○",出勤!$L$66,IF(出勤!C21="√",出勤!$R$66,IF(出勤!C21="△",出勤!$X$66,0))))</f>
        <v>0</v>
      </c>
      <c r="D21" s="118">
        <f>IF(OR(出勤!D21="⊙",出勤!D21="×"),出勤!$E$66,IF(出勤!D21="○",出勤!$L$66,IF(出勤!D21="√",出勤!$R$66,IF(出勤!D21="△",出勤!$X$66,0))))</f>
        <v>0</v>
      </c>
      <c r="E21" s="118">
        <f>IF(OR(出勤!E21="⊙",出勤!E21="×"),出勤!$E$66,IF(出勤!E21="○",出勤!$L$66,IF(出勤!E21="√",出勤!$R$66,IF(出勤!E21="△",出勤!$X$66,0))))</f>
        <v>0</v>
      </c>
      <c r="F21" s="118">
        <f>IF(OR(出勤!F21="⊙",出勤!F21="×"),出勤!$E$66,IF(出勤!F21="○",出勤!$L$66,IF(出勤!F21="√",出勤!$R$66,IF(出勤!F21="△",出勤!$X$66,0))))</f>
        <v>0</v>
      </c>
      <c r="G21" s="118">
        <f>IF(OR(出勤!G21="⊙",出勤!G21="×"),出勤!$E$66,IF(出勤!G21="○",出勤!$L$66,IF(出勤!G21="√",出勤!$R$66,IF(出勤!G21="△",出勤!$X$66,0))))</f>
        <v>0</v>
      </c>
      <c r="H21" s="118">
        <f>IF(OR(出勤!H21="⊙",出勤!H21="×"),出勤!$E$66,IF(出勤!H21="○",出勤!$L$66,IF(出勤!H21="√",出勤!$R$66,IF(出勤!H21="△",出勤!$X$66,0))))</f>
        <v>0</v>
      </c>
      <c r="I21" s="118">
        <f>IF(OR(出勤!I21="⊙",出勤!I21="×"),出勤!$E$66,IF(出勤!I21="○",出勤!$L$66,IF(出勤!I21="√",出勤!$R$66,IF(出勤!I21="△",出勤!$X$66,0))))</f>
        <v>0</v>
      </c>
      <c r="J21" s="118">
        <f>IF(OR(出勤!J21="⊙",出勤!J21="×"),出勤!$E$66,IF(出勤!J21="○",出勤!$L$66,IF(出勤!J21="√",出勤!$R$66,IF(出勤!J21="△",出勤!$X$66,0))))</f>
        <v>0</v>
      </c>
      <c r="K21" s="118">
        <f>IF(OR(出勤!K21="⊙",出勤!K21="×"),出勤!$E$66,IF(出勤!K21="○",出勤!$L$66,IF(出勤!K21="√",出勤!$R$66,IF(出勤!K21="△",出勤!$X$66,0))))</f>
        <v>0</v>
      </c>
      <c r="L21" s="118">
        <f>IF(OR(出勤!L21="⊙",出勤!L21="×"),出勤!$E$66,IF(出勤!L21="○",出勤!$L$66,IF(出勤!L21="√",出勤!$R$66,IF(出勤!L21="△",出勤!$X$66,0))))</f>
        <v>0</v>
      </c>
      <c r="M21" s="118">
        <f>IF(OR(出勤!M21="⊙",出勤!M21="×"),出勤!$E$66,IF(出勤!M21="○",出勤!$L$66,IF(出勤!M21="√",出勤!$R$66,IF(出勤!M21="△",出勤!$X$66,0))))</f>
        <v>0</v>
      </c>
      <c r="N21" s="118">
        <f>IF(OR(出勤!N21="⊙",出勤!N21="×"),出勤!$E$66,IF(出勤!N21="○",出勤!$L$66,IF(出勤!N21="√",出勤!$R$66,IF(出勤!N21="△",出勤!$X$66,0))))</f>
        <v>0</v>
      </c>
      <c r="O21" s="118">
        <f>IF(OR(出勤!O21="⊙",出勤!O21="×"),出勤!$E$66,IF(出勤!O21="○",出勤!$L$66,IF(出勤!O21="√",出勤!$R$66,IF(出勤!O21="△",出勤!$X$66,0))))</f>
        <v>0</v>
      </c>
      <c r="P21" s="118">
        <f>IF(OR(出勤!P21="⊙",出勤!P21="×"),出勤!$E$66,IF(出勤!P21="○",出勤!$L$66,IF(出勤!P21="√",出勤!$R$66,IF(出勤!P21="△",出勤!$X$66,0))))</f>
        <v>0</v>
      </c>
      <c r="Q21" s="118">
        <f>IF(OR(出勤!Q21="⊙",出勤!Q21="×"),出勤!$E$66,IF(出勤!Q21="○",出勤!$L$66,IF(出勤!Q21="√",出勤!$R$66,IF(出勤!Q21="△",出勤!$X$66,0))))</f>
        <v>0</v>
      </c>
      <c r="R21" s="118">
        <f>IF(OR(出勤!R21="⊙",出勤!R21="×"),出勤!$E$66,IF(出勤!R21="○",出勤!$L$66,IF(出勤!R21="√",出勤!$R$66,IF(出勤!R21="△",出勤!$X$66,0))))</f>
        <v>0</v>
      </c>
      <c r="S21" s="118">
        <f>IF(OR(出勤!S21="⊙",出勤!S21="×"),出勤!$E$66,IF(出勤!S21="○",出勤!$L$66,IF(出勤!S21="√",出勤!$R$66,IF(出勤!S21="△",出勤!$X$66,0))))</f>
        <v>0</v>
      </c>
      <c r="T21" s="118">
        <f>IF(OR(出勤!T21="⊙",出勤!T21="×"),出勤!$E$66,IF(出勤!T21="○",出勤!$L$66,IF(出勤!T21="√",出勤!$R$66,IF(出勤!T21="△",出勤!$X$66,0))))</f>
        <v>0</v>
      </c>
      <c r="U21" s="118">
        <f>IF(OR(出勤!U21="⊙",出勤!U21="×"),出勤!$E$66,IF(出勤!U21="○",出勤!$L$66,IF(出勤!U21="√",出勤!$R$66,IF(出勤!U21="△",出勤!$X$66,0))))</f>
        <v>0</v>
      </c>
      <c r="V21" s="118">
        <f>IF(OR(出勤!V21="⊙",出勤!V21="×"),出勤!$E$66,IF(出勤!V21="○",出勤!$L$66,IF(出勤!V21="√",出勤!$R$66,IF(出勤!V21="△",出勤!$X$66,0))))</f>
        <v>0</v>
      </c>
      <c r="W21" s="118">
        <f>IF(OR(出勤!W21="⊙",出勤!W21="×"),出勤!$E$66,IF(出勤!W21="○",出勤!$L$66,IF(出勤!W21="√",出勤!$R$66,IF(出勤!W21="△",出勤!$X$66,0))))</f>
        <v>0</v>
      </c>
      <c r="X21" s="118">
        <f>IF(OR(出勤!X21="⊙",出勤!X21="×"),出勤!$E$66,IF(出勤!X21="○",出勤!$L$66,IF(出勤!X21="√",出勤!$R$66,IF(出勤!X21="△",出勤!$X$66,0))))</f>
        <v>0</v>
      </c>
      <c r="Y21" s="118">
        <f>IF(OR(出勤!Y21="⊙",出勤!Y21="×"),出勤!$E$66,IF(出勤!Y21="○",出勤!$L$66,IF(出勤!Y21="√",出勤!$R$66,IF(出勤!Y21="△",出勤!$X$66,0))))</f>
        <v>0</v>
      </c>
      <c r="Z21" s="118">
        <f>IF(OR(出勤!Z21="⊙",出勤!Z21="×"),出勤!$E$66,IF(出勤!Z21="○",出勤!$L$66,IF(出勤!Z21="√",出勤!$R$66,IF(出勤!Z21="△",出勤!$X$66,0))))</f>
        <v>0</v>
      </c>
      <c r="AA21" s="118">
        <f>IF(OR(出勤!AA21="⊙",出勤!AA21="×"),出勤!$E$66,IF(出勤!AA21="○",出勤!$L$66,IF(出勤!AA21="√",出勤!$R$66,IF(出勤!AA21="△",出勤!$X$66,0))))</f>
        <v>0</v>
      </c>
      <c r="AB21" s="118">
        <f>IF(OR(出勤!AB21="⊙",出勤!AB21="×"),出勤!$E$66,IF(出勤!AB21="○",出勤!$L$66,IF(出勤!AB21="√",出勤!$R$66,IF(出勤!AB21="△",出勤!$X$66,0))))</f>
        <v>0</v>
      </c>
      <c r="AC21" s="118">
        <f>IF(OR(出勤!AC21="⊙",出勤!AC21="×"),出勤!$E$66,IF(出勤!AC21="○",出勤!$L$66,IF(出勤!AC21="√",出勤!$R$66,IF(出勤!AC21="△",出勤!$X$66,0))))</f>
        <v>0</v>
      </c>
      <c r="AD21" s="118">
        <f>IF(OR(出勤!AD21="⊙",出勤!AD21="×"),出勤!$E$66,IF(出勤!AD21="○",出勤!$L$66,IF(出勤!AD21="√",出勤!$R$66,IF(出勤!AD21="△",出勤!$X$66,0))))</f>
        <v>0</v>
      </c>
      <c r="AE21" s="118">
        <f>IF(OR(出勤!AE21="⊙",出勤!AE21="×"),出勤!$E$66,IF(出勤!AE21="○",出勤!$L$66,IF(出勤!AE21="√",出勤!$R$66,IF(出勤!AE21="△",出勤!$X$66,0))))</f>
        <v>0</v>
      </c>
      <c r="AF21" s="118">
        <f>IF(OR(出勤!AF21="⊙",出勤!AF21="×"),出勤!$E$66,IF(出勤!AF21="○",出勤!$L$66,IF(出勤!AF21="√",出勤!$R$66,IF(出勤!AF21="△",出勤!$X$66,0))))</f>
        <v>0</v>
      </c>
      <c r="AG21" s="118">
        <f>IF(OR(出勤!AG21="⊙",出勤!AG21="×"),出勤!$E$66,IF(出勤!AG21="○",出勤!$L$66,IF(出勤!AG21="√",出勤!$R$66,IF(出勤!AG21="△",出勤!$X$66,0))))</f>
        <v>0</v>
      </c>
      <c r="AH21" s="118">
        <f>IF(OR(出勤!AH21="⊙",出勤!AH21="×"),出勤!$E$66,IF(出勤!AH21="○",出勤!$L$66,IF(出勤!AH21="√",出勤!$R$66,IF(出勤!AH21="△",出勤!$X$66,0))))</f>
        <v>0</v>
      </c>
      <c r="AI21" s="75">
        <f t="shared" si="0"/>
        <v>100</v>
      </c>
    </row>
    <row r="22" s="110" customFormat="1" ht="17" customHeight="1" spans="1:35">
      <c r="A22" s="75" t="str">
        <f>IF(作业!A20="","",作业!A20)</f>
        <v/>
      </c>
      <c r="B22" s="75" t="str">
        <f>IF(作业!B20="","",作业!B20)</f>
        <v/>
      </c>
      <c r="C22" s="118">
        <f>IF(OR(出勤!C22="⊙",出勤!C22="×"),出勤!$E$66,IF(出勤!C22="○",出勤!$L$66,IF(出勤!C22="√",出勤!$R$66,IF(出勤!C22="△",出勤!$X$66,0))))</f>
        <v>0</v>
      </c>
      <c r="D22" s="118">
        <f>IF(OR(出勤!D22="⊙",出勤!D22="×"),出勤!$E$66,IF(出勤!D22="○",出勤!$L$66,IF(出勤!D22="√",出勤!$R$66,IF(出勤!D22="△",出勤!$X$66,0))))</f>
        <v>0</v>
      </c>
      <c r="E22" s="118">
        <f>IF(OR(出勤!E22="⊙",出勤!E22="×"),出勤!$E$66,IF(出勤!E22="○",出勤!$L$66,IF(出勤!E22="√",出勤!$R$66,IF(出勤!E22="△",出勤!$X$66,0))))</f>
        <v>0</v>
      </c>
      <c r="F22" s="118">
        <f>IF(OR(出勤!F22="⊙",出勤!F22="×"),出勤!$E$66,IF(出勤!F22="○",出勤!$L$66,IF(出勤!F22="√",出勤!$R$66,IF(出勤!F22="△",出勤!$X$66,0))))</f>
        <v>0</v>
      </c>
      <c r="G22" s="118">
        <f>IF(OR(出勤!G22="⊙",出勤!G22="×"),出勤!$E$66,IF(出勤!G22="○",出勤!$L$66,IF(出勤!G22="√",出勤!$R$66,IF(出勤!G22="△",出勤!$X$66,0))))</f>
        <v>0</v>
      </c>
      <c r="H22" s="118">
        <f>IF(OR(出勤!H22="⊙",出勤!H22="×"),出勤!$E$66,IF(出勤!H22="○",出勤!$L$66,IF(出勤!H22="√",出勤!$R$66,IF(出勤!H22="△",出勤!$X$66,0))))</f>
        <v>0</v>
      </c>
      <c r="I22" s="118">
        <f>IF(OR(出勤!I22="⊙",出勤!I22="×"),出勤!$E$66,IF(出勤!I22="○",出勤!$L$66,IF(出勤!I22="√",出勤!$R$66,IF(出勤!I22="△",出勤!$X$66,0))))</f>
        <v>0</v>
      </c>
      <c r="J22" s="118">
        <f>IF(OR(出勤!J22="⊙",出勤!J22="×"),出勤!$E$66,IF(出勤!J22="○",出勤!$L$66,IF(出勤!J22="√",出勤!$R$66,IF(出勤!J22="△",出勤!$X$66,0))))</f>
        <v>0</v>
      </c>
      <c r="K22" s="118">
        <f>IF(OR(出勤!K22="⊙",出勤!K22="×"),出勤!$E$66,IF(出勤!K22="○",出勤!$L$66,IF(出勤!K22="√",出勤!$R$66,IF(出勤!K22="△",出勤!$X$66,0))))</f>
        <v>0</v>
      </c>
      <c r="L22" s="118">
        <f>IF(OR(出勤!L22="⊙",出勤!L22="×"),出勤!$E$66,IF(出勤!L22="○",出勤!$L$66,IF(出勤!L22="√",出勤!$R$66,IF(出勤!L22="△",出勤!$X$66,0))))</f>
        <v>0</v>
      </c>
      <c r="M22" s="118">
        <f>IF(OR(出勤!M22="⊙",出勤!M22="×"),出勤!$E$66,IF(出勤!M22="○",出勤!$L$66,IF(出勤!M22="√",出勤!$R$66,IF(出勤!M22="△",出勤!$X$66,0))))</f>
        <v>0</v>
      </c>
      <c r="N22" s="118">
        <f>IF(OR(出勤!N22="⊙",出勤!N22="×"),出勤!$E$66,IF(出勤!N22="○",出勤!$L$66,IF(出勤!N22="√",出勤!$R$66,IF(出勤!N22="△",出勤!$X$66,0))))</f>
        <v>0</v>
      </c>
      <c r="O22" s="118">
        <f>IF(OR(出勤!O22="⊙",出勤!O22="×"),出勤!$E$66,IF(出勤!O22="○",出勤!$L$66,IF(出勤!O22="√",出勤!$R$66,IF(出勤!O22="△",出勤!$X$66,0))))</f>
        <v>0</v>
      </c>
      <c r="P22" s="118">
        <f>IF(OR(出勤!P22="⊙",出勤!P22="×"),出勤!$E$66,IF(出勤!P22="○",出勤!$L$66,IF(出勤!P22="√",出勤!$R$66,IF(出勤!P22="△",出勤!$X$66,0))))</f>
        <v>0</v>
      </c>
      <c r="Q22" s="118">
        <f>IF(OR(出勤!Q22="⊙",出勤!Q22="×"),出勤!$E$66,IF(出勤!Q22="○",出勤!$L$66,IF(出勤!Q22="√",出勤!$R$66,IF(出勤!Q22="△",出勤!$X$66,0))))</f>
        <v>0</v>
      </c>
      <c r="R22" s="118">
        <f>IF(OR(出勤!R22="⊙",出勤!R22="×"),出勤!$E$66,IF(出勤!R22="○",出勤!$L$66,IF(出勤!R22="√",出勤!$R$66,IF(出勤!R22="△",出勤!$X$66,0))))</f>
        <v>0</v>
      </c>
      <c r="S22" s="118">
        <f>IF(OR(出勤!S22="⊙",出勤!S22="×"),出勤!$E$66,IF(出勤!S22="○",出勤!$L$66,IF(出勤!S22="√",出勤!$R$66,IF(出勤!S22="△",出勤!$X$66,0))))</f>
        <v>0</v>
      </c>
      <c r="T22" s="118">
        <f>IF(OR(出勤!T22="⊙",出勤!T22="×"),出勤!$E$66,IF(出勤!T22="○",出勤!$L$66,IF(出勤!T22="√",出勤!$R$66,IF(出勤!T22="△",出勤!$X$66,0))))</f>
        <v>0</v>
      </c>
      <c r="U22" s="118">
        <f>IF(OR(出勤!U22="⊙",出勤!U22="×"),出勤!$E$66,IF(出勤!U22="○",出勤!$L$66,IF(出勤!U22="√",出勤!$R$66,IF(出勤!U22="△",出勤!$X$66,0))))</f>
        <v>0</v>
      </c>
      <c r="V22" s="118">
        <f>IF(OR(出勤!V22="⊙",出勤!V22="×"),出勤!$E$66,IF(出勤!V22="○",出勤!$L$66,IF(出勤!V22="√",出勤!$R$66,IF(出勤!V22="△",出勤!$X$66,0))))</f>
        <v>0</v>
      </c>
      <c r="W22" s="118">
        <f>IF(OR(出勤!W22="⊙",出勤!W22="×"),出勤!$E$66,IF(出勤!W22="○",出勤!$L$66,IF(出勤!W22="√",出勤!$R$66,IF(出勤!W22="△",出勤!$X$66,0))))</f>
        <v>0</v>
      </c>
      <c r="X22" s="118">
        <f>IF(OR(出勤!X22="⊙",出勤!X22="×"),出勤!$E$66,IF(出勤!X22="○",出勤!$L$66,IF(出勤!X22="√",出勤!$R$66,IF(出勤!X22="△",出勤!$X$66,0))))</f>
        <v>0</v>
      </c>
      <c r="Y22" s="118">
        <f>IF(OR(出勤!Y22="⊙",出勤!Y22="×"),出勤!$E$66,IF(出勤!Y22="○",出勤!$L$66,IF(出勤!Y22="√",出勤!$R$66,IF(出勤!Y22="△",出勤!$X$66,0))))</f>
        <v>0</v>
      </c>
      <c r="Z22" s="118">
        <f>IF(OR(出勤!Z22="⊙",出勤!Z22="×"),出勤!$E$66,IF(出勤!Z22="○",出勤!$L$66,IF(出勤!Z22="√",出勤!$R$66,IF(出勤!Z22="△",出勤!$X$66,0))))</f>
        <v>0</v>
      </c>
      <c r="AA22" s="118">
        <f>IF(OR(出勤!AA22="⊙",出勤!AA22="×"),出勤!$E$66,IF(出勤!AA22="○",出勤!$L$66,IF(出勤!AA22="√",出勤!$R$66,IF(出勤!AA22="△",出勤!$X$66,0))))</f>
        <v>0</v>
      </c>
      <c r="AB22" s="118">
        <f>IF(OR(出勤!AB22="⊙",出勤!AB22="×"),出勤!$E$66,IF(出勤!AB22="○",出勤!$L$66,IF(出勤!AB22="√",出勤!$R$66,IF(出勤!AB22="△",出勤!$X$66,0))))</f>
        <v>0</v>
      </c>
      <c r="AC22" s="118">
        <f>IF(OR(出勤!AC22="⊙",出勤!AC22="×"),出勤!$E$66,IF(出勤!AC22="○",出勤!$L$66,IF(出勤!AC22="√",出勤!$R$66,IF(出勤!AC22="△",出勤!$X$66,0))))</f>
        <v>0</v>
      </c>
      <c r="AD22" s="118">
        <f>IF(OR(出勤!AD22="⊙",出勤!AD22="×"),出勤!$E$66,IF(出勤!AD22="○",出勤!$L$66,IF(出勤!AD22="√",出勤!$R$66,IF(出勤!AD22="△",出勤!$X$66,0))))</f>
        <v>0</v>
      </c>
      <c r="AE22" s="118">
        <f>IF(OR(出勤!AE22="⊙",出勤!AE22="×"),出勤!$E$66,IF(出勤!AE22="○",出勤!$L$66,IF(出勤!AE22="√",出勤!$R$66,IF(出勤!AE22="△",出勤!$X$66,0))))</f>
        <v>0</v>
      </c>
      <c r="AF22" s="118">
        <f>IF(OR(出勤!AF22="⊙",出勤!AF22="×"),出勤!$E$66,IF(出勤!AF22="○",出勤!$L$66,IF(出勤!AF22="√",出勤!$R$66,IF(出勤!AF22="△",出勤!$X$66,0))))</f>
        <v>0</v>
      </c>
      <c r="AG22" s="118">
        <f>IF(OR(出勤!AG22="⊙",出勤!AG22="×"),出勤!$E$66,IF(出勤!AG22="○",出勤!$L$66,IF(出勤!AG22="√",出勤!$R$66,IF(出勤!AG22="△",出勤!$X$66,0))))</f>
        <v>0</v>
      </c>
      <c r="AH22" s="118">
        <f>IF(OR(出勤!AH22="⊙",出勤!AH22="×"),出勤!$E$66,IF(出勤!AH22="○",出勤!$L$66,IF(出勤!AH22="√",出勤!$R$66,IF(出勤!AH22="△",出勤!$X$66,0))))</f>
        <v>0</v>
      </c>
      <c r="AI22" s="75">
        <f t="shared" si="0"/>
        <v>100</v>
      </c>
    </row>
    <row r="23" s="110" customFormat="1" ht="17" customHeight="1" spans="1:35">
      <c r="A23" s="75" t="str">
        <f>IF(作业!A21="","",作业!A21)</f>
        <v/>
      </c>
      <c r="B23" s="75" t="str">
        <f>IF(作业!B21="","",作业!B21)</f>
        <v/>
      </c>
      <c r="C23" s="118">
        <f>IF(OR(出勤!C23="⊙",出勤!C23="×"),出勤!$E$66,IF(出勤!C23="○",出勤!$L$66,IF(出勤!C23="√",出勤!$R$66,IF(出勤!C23="△",出勤!$X$66,0))))</f>
        <v>0</v>
      </c>
      <c r="D23" s="118">
        <f>IF(OR(出勤!D23="⊙",出勤!D23="×"),出勤!$E$66,IF(出勤!D23="○",出勤!$L$66,IF(出勤!D23="√",出勤!$R$66,IF(出勤!D23="△",出勤!$X$66,0))))</f>
        <v>0</v>
      </c>
      <c r="E23" s="118">
        <f>IF(OR(出勤!E23="⊙",出勤!E23="×"),出勤!$E$66,IF(出勤!E23="○",出勤!$L$66,IF(出勤!E23="√",出勤!$R$66,IF(出勤!E23="△",出勤!$X$66,0))))</f>
        <v>0</v>
      </c>
      <c r="F23" s="118">
        <f>IF(OR(出勤!F23="⊙",出勤!F23="×"),出勤!$E$66,IF(出勤!F23="○",出勤!$L$66,IF(出勤!F23="√",出勤!$R$66,IF(出勤!F23="△",出勤!$X$66,0))))</f>
        <v>0</v>
      </c>
      <c r="G23" s="118">
        <f>IF(OR(出勤!G23="⊙",出勤!G23="×"),出勤!$E$66,IF(出勤!G23="○",出勤!$L$66,IF(出勤!G23="√",出勤!$R$66,IF(出勤!G23="△",出勤!$X$66,0))))</f>
        <v>0</v>
      </c>
      <c r="H23" s="118">
        <f>IF(OR(出勤!H23="⊙",出勤!H23="×"),出勤!$E$66,IF(出勤!H23="○",出勤!$L$66,IF(出勤!H23="√",出勤!$R$66,IF(出勤!H23="△",出勤!$X$66,0))))</f>
        <v>0</v>
      </c>
      <c r="I23" s="118">
        <f>IF(OR(出勤!I23="⊙",出勤!I23="×"),出勤!$E$66,IF(出勤!I23="○",出勤!$L$66,IF(出勤!I23="√",出勤!$R$66,IF(出勤!I23="△",出勤!$X$66,0))))</f>
        <v>0</v>
      </c>
      <c r="J23" s="118">
        <f>IF(OR(出勤!J23="⊙",出勤!J23="×"),出勤!$E$66,IF(出勤!J23="○",出勤!$L$66,IF(出勤!J23="√",出勤!$R$66,IF(出勤!J23="△",出勤!$X$66,0))))</f>
        <v>0</v>
      </c>
      <c r="K23" s="118">
        <f>IF(OR(出勤!K23="⊙",出勤!K23="×"),出勤!$E$66,IF(出勤!K23="○",出勤!$L$66,IF(出勤!K23="√",出勤!$R$66,IF(出勤!K23="△",出勤!$X$66,0))))</f>
        <v>0</v>
      </c>
      <c r="L23" s="118">
        <f>IF(OR(出勤!L23="⊙",出勤!L23="×"),出勤!$E$66,IF(出勤!L23="○",出勤!$L$66,IF(出勤!L23="√",出勤!$R$66,IF(出勤!L23="△",出勤!$X$66,0))))</f>
        <v>0</v>
      </c>
      <c r="M23" s="118">
        <f>IF(OR(出勤!M23="⊙",出勤!M23="×"),出勤!$E$66,IF(出勤!M23="○",出勤!$L$66,IF(出勤!M23="√",出勤!$R$66,IF(出勤!M23="△",出勤!$X$66,0))))</f>
        <v>0</v>
      </c>
      <c r="N23" s="118">
        <f>IF(OR(出勤!N23="⊙",出勤!N23="×"),出勤!$E$66,IF(出勤!N23="○",出勤!$L$66,IF(出勤!N23="√",出勤!$R$66,IF(出勤!N23="△",出勤!$X$66,0))))</f>
        <v>0</v>
      </c>
      <c r="O23" s="118">
        <f>IF(OR(出勤!O23="⊙",出勤!O23="×"),出勤!$E$66,IF(出勤!O23="○",出勤!$L$66,IF(出勤!O23="√",出勤!$R$66,IF(出勤!O23="△",出勤!$X$66,0))))</f>
        <v>0</v>
      </c>
      <c r="P23" s="118">
        <f>IF(OR(出勤!P23="⊙",出勤!P23="×"),出勤!$E$66,IF(出勤!P23="○",出勤!$L$66,IF(出勤!P23="√",出勤!$R$66,IF(出勤!P23="△",出勤!$X$66,0))))</f>
        <v>0</v>
      </c>
      <c r="Q23" s="118">
        <f>IF(OR(出勤!Q23="⊙",出勤!Q23="×"),出勤!$E$66,IF(出勤!Q23="○",出勤!$L$66,IF(出勤!Q23="√",出勤!$R$66,IF(出勤!Q23="△",出勤!$X$66,0))))</f>
        <v>0</v>
      </c>
      <c r="R23" s="118">
        <f>IF(OR(出勤!R23="⊙",出勤!R23="×"),出勤!$E$66,IF(出勤!R23="○",出勤!$L$66,IF(出勤!R23="√",出勤!$R$66,IF(出勤!R23="△",出勤!$X$66,0))))</f>
        <v>0</v>
      </c>
      <c r="S23" s="118">
        <f>IF(OR(出勤!S23="⊙",出勤!S23="×"),出勤!$E$66,IF(出勤!S23="○",出勤!$L$66,IF(出勤!S23="√",出勤!$R$66,IF(出勤!S23="△",出勤!$X$66,0))))</f>
        <v>0</v>
      </c>
      <c r="T23" s="118">
        <f>IF(OR(出勤!T23="⊙",出勤!T23="×"),出勤!$E$66,IF(出勤!T23="○",出勤!$L$66,IF(出勤!T23="√",出勤!$R$66,IF(出勤!T23="△",出勤!$X$66,0))))</f>
        <v>0</v>
      </c>
      <c r="U23" s="118">
        <f>IF(OR(出勤!U23="⊙",出勤!U23="×"),出勤!$E$66,IF(出勤!U23="○",出勤!$L$66,IF(出勤!U23="√",出勤!$R$66,IF(出勤!U23="△",出勤!$X$66,0))))</f>
        <v>0</v>
      </c>
      <c r="V23" s="118">
        <f>IF(OR(出勤!V23="⊙",出勤!V23="×"),出勤!$E$66,IF(出勤!V23="○",出勤!$L$66,IF(出勤!V23="√",出勤!$R$66,IF(出勤!V23="△",出勤!$X$66,0))))</f>
        <v>0</v>
      </c>
      <c r="W23" s="118">
        <f>IF(OR(出勤!W23="⊙",出勤!W23="×"),出勤!$E$66,IF(出勤!W23="○",出勤!$L$66,IF(出勤!W23="√",出勤!$R$66,IF(出勤!W23="△",出勤!$X$66,0))))</f>
        <v>0</v>
      </c>
      <c r="X23" s="118">
        <f>IF(OR(出勤!X23="⊙",出勤!X23="×"),出勤!$E$66,IF(出勤!X23="○",出勤!$L$66,IF(出勤!X23="√",出勤!$R$66,IF(出勤!X23="△",出勤!$X$66,0))))</f>
        <v>0</v>
      </c>
      <c r="Y23" s="118">
        <f>IF(OR(出勤!Y23="⊙",出勤!Y23="×"),出勤!$E$66,IF(出勤!Y23="○",出勤!$L$66,IF(出勤!Y23="√",出勤!$R$66,IF(出勤!Y23="△",出勤!$X$66,0))))</f>
        <v>0</v>
      </c>
      <c r="Z23" s="118">
        <f>IF(OR(出勤!Z23="⊙",出勤!Z23="×"),出勤!$E$66,IF(出勤!Z23="○",出勤!$L$66,IF(出勤!Z23="√",出勤!$R$66,IF(出勤!Z23="△",出勤!$X$66,0))))</f>
        <v>0</v>
      </c>
      <c r="AA23" s="118">
        <f>IF(OR(出勤!AA23="⊙",出勤!AA23="×"),出勤!$E$66,IF(出勤!AA23="○",出勤!$L$66,IF(出勤!AA23="√",出勤!$R$66,IF(出勤!AA23="△",出勤!$X$66,0))))</f>
        <v>0</v>
      </c>
      <c r="AB23" s="118">
        <f>IF(OR(出勤!AB23="⊙",出勤!AB23="×"),出勤!$E$66,IF(出勤!AB23="○",出勤!$L$66,IF(出勤!AB23="√",出勤!$R$66,IF(出勤!AB23="△",出勤!$X$66,0))))</f>
        <v>0</v>
      </c>
      <c r="AC23" s="118">
        <f>IF(OR(出勤!AC23="⊙",出勤!AC23="×"),出勤!$E$66,IF(出勤!AC23="○",出勤!$L$66,IF(出勤!AC23="√",出勤!$R$66,IF(出勤!AC23="△",出勤!$X$66,0))))</f>
        <v>0</v>
      </c>
      <c r="AD23" s="118">
        <f>IF(OR(出勤!AD23="⊙",出勤!AD23="×"),出勤!$E$66,IF(出勤!AD23="○",出勤!$L$66,IF(出勤!AD23="√",出勤!$R$66,IF(出勤!AD23="△",出勤!$X$66,0))))</f>
        <v>0</v>
      </c>
      <c r="AE23" s="118">
        <f>IF(OR(出勤!AE23="⊙",出勤!AE23="×"),出勤!$E$66,IF(出勤!AE23="○",出勤!$L$66,IF(出勤!AE23="√",出勤!$R$66,IF(出勤!AE23="△",出勤!$X$66,0))))</f>
        <v>0</v>
      </c>
      <c r="AF23" s="118">
        <f>IF(OR(出勤!AF23="⊙",出勤!AF23="×"),出勤!$E$66,IF(出勤!AF23="○",出勤!$L$66,IF(出勤!AF23="√",出勤!$R$66,IF(出勤!AF23="△",出勤!$X$66,0))))</f>
        <v>0</v>
      </c>
      <c r="AG23" s="118">
        <f>IF(OR(出勤!AG23="⊙",出勤!AG23="×"),出勤!$E$66,IF(出勤!AG23="○",出勤!$L$66,IF(出勤!AG23="√",出勤!$R$66,IF(出勤!AG23="△",出勤!$X$66,0))))</f>
        <v>0</v>
      </c>
      <c r="AH23" s="118">
        <f>IF(OR(出勤!AH23="⊙",出勤!AH23="×"),出勤!$E$66,IF(出勤!AH23="○",出勤!$L$66,IF(出勤!AH23="√",出勤!$R$66,IF(出勤!AH23="△",出勤!$X$66,0))))</f>
        <v>0</v>
      </c>
      <c r="AI23" s="75">
        <f t="shared" si="0"/>
        <v>100</v>
      </c>
    </row>
    <row r="24" s="110" customFormat="1" ht="17" customHeight="1" spans="1:35">
      <c r="A24" s="75" t="str">
        <f>IF(作业!A22="","",作业!A22)</f>
        <v/>
      </c>
      <c r="B24" s="75" t="str">
        <f>IF(作业!B22="","",作业!B22)</f>
        <v/>
      </c>
      <c r="C24" s="118">
        <f>IF(OR(出勤!C24="⊙",出勤!C24="×"),出勤!$E$66,IF(出勤!C24="○",出勤!$L$66,IF(出勤!C24="√",出勤!$R$66,IF(出勤!C24="△",出勤!$X$66,0))))</f>
        <v>0</v>
      </c>
      <c r="D24" s="118">
        <f>IF(OR(出勤!D24="⊙",出勤!D24="×"),出勤!$E$66,IF(出勤!D24="○",出勤!$L$66,IF(出勤!D24="√",出勤!$R$66,IF(出勤!D24="△",出勤!$X$66,0))))</f>
        <v>0</v>
      </c>
      <c r="E24" s="118">
        <f>IF(OR(出勤!E24="⊙",出勤!E24="×"),出勤!$E$66,IF(出勤!E24="○",出勤!$L$66,IF(出勤!E24="√",出勤!$R$66,IF(出勤!E24="△",出勤!$X$66,0))))</f>
        <v>0</v>
      </c>
      <c r="F24" s="118">
        <f>IF(OR(出勤!F24="⊙",出勤!F24="×"),出勤!$E$66,IF(出勤!F24="○",出勤!$L$66,IF(出勤!F24="√",出勤!$R$66,IF(出勤!F24="△",出勤!$X$66,0))))</f>
        <v>0</v>
      </c>
      <c r="G24" s="118">
        <f>IF(OR(出勤!G24="⊙",出勤!G24="×"),出勤!$E$66,IF(出勤!G24="○",出勤!$L$66,IF(出勤!G24="√",出勤!$R$66,IF(出勤!G24="△",出勤!$X$66,0))))</f>
        <v>0</v>
      </c>
      <c r="H24" s="118">
        <f>IF(OR(出勤!H24="⊙",出勤!H24="×"),出勤!$E$66,IF(出勤!H24="○",出勤!$L$66,IF(出勤!H24="√",出勤!$R$66,IF(出勤!H24="△",出勤!$X$66,0))))</f>
        <v>0</v>
      </c>
      <c r="I24" s="118">
        <f>IF(OR(出勤!I24="⊙",出勤!I24="×"),出勤!$E$66,IF(出勤!I24="○",出勤!$L$66,IF(出勤!I24="√",出勤!$R$66,IF(出勤!I24="△",出勤!$X$66,0))))</f>
        <v>0</v>
      </c>
      <c r="J24" s="118">
        <f>IF(OR(出勤!J24="⊙",出勤!J24="×"),出勤!$E$66,IF(出勤!J24="○",出勤!$L$66,IF(出勤!J24="√",出勤!$R$66,IF(出勤!J24="△",出勤!$X$66,0))))</f>
        <v>0</v>
      </c>
      <c r="K24" s="118">
        <f>IF(OR(出勤!K24="⊙",出勤!K24="×"),出勤!$E$66,IF(出勤!K24="○",出勤!$L$66,IF(出勤!K24="√",出勤!$R$66,IF(出勤!K24="△",出勤!$X$66,0))))</f>
        <v>0</v>
      </c>
      <c r="L24" s="118">
        <f>IF(OR(出勤!L24="⊙",出勤!L24="×"),出勤!$E$66,IF(出勤!L24="○",出勤!$L$66,IF(出勤!L24="√",出勤!$R$66,IF(出勤!L24="△",出勤!$X$66,0))))</f>
        <v>0</v>
      </c>
      <c r="M24" s="118">
        <f>IF(OR(出勤!M24="⊙",出勤!M24="×"),出勤!$E$66,IF(出勤!M24="○",出勤!$L$66,IF(出勤!M24="√",出勤!$R$66,IF(出勤!M24="△",出勤!$X$66,0))))</f>
        <v>0</v>
      </c>
      <c r="N24" s="118">
        <f>IF(OR(出勤!N24="⊙",出勤!N24="×"),出勤!$E$66,IF(出勤!N24="○",出勤!$L$66,IF(出勤!N24="√",出勤!$R$66,IF(出勤!N24="△",出勤!$X$66,0))))</f>
        <v>0</v>
      </c>
      <c r="O24" s="118">
        <f>IF(OR(出勤!O24="⊙",出勤!O24="×"),出勤!$E$66,IF(出勤!O24="○",出勤!$L$66,IF(出勤!O24="√",出勤!$R$66,IF(出勤!O24="△",出勤!$X$66,0))))</f>
        <v>0</v>
      </c>
      <c r="P24" s="118">
        <f>IF(OR(出勤!P24="⊙",出勤!P24="×"),出勤!$E$66,IF(出勤!P24="○",出勤!$L$66,IF(出勤!P24="√",出勤!$R$66,IF(出勤!P24="△",出勤!$X$66,0))))</f>
        <v>0</v>
      </c>
      <c r="Q24" s="118">
        <f>IF(OR(出勤!Q24="⊙",出勤!Q24="×"),出勤!$E$66,IF(出勤!Q24="○",出勤!$L$66,IF(出勤!Q24="√",出勤!$R$66,IF(出勤!Q24="△",出勤!$X$66,0))))</f>
        <v>0</v>
      </c>
      <c r="R24" s="118">
        <f>IF(OR(出勤!R24="⊙",出勤!R24="×"),出勤!$E$66,IF(出勤!R24="○",出勤!$L$66,IF(出勤!R24="√",出勤!$R$66,IF(出勤!R24="△",出勤!$X$66,0))))</f>
        <v>0</v>
      </c>
      <c r="S24" s="118">
        <f>IF(OR(出勤!S24="⊙",出勤!S24="×"),出勤!$E$66,IF(出勤!S24="○",出勤!$L$66,IF(出勤!S24="√",出勤!$R$66,IF(出勤!S24="△",出勤!$X$66,0))))</f>
        <v>0</v>
      </c>
      <c r="T24" s="118">
        <f>IF(OR(出勤!T24="⊙",出勤!T24="×"),出勤!$E$66,IF(出勤!T24="○",出勤!$L$66,IF(出勤!T24="√",出勤!$R$66,IF(出勤!T24="△",出勤!$X$66,0))))</f>
        <v>0</v>
      </c>
      <c r="U24" s="118">
        <f>IF(OR(出勤!U24="⊙",出勤!U24="×"),出勤!$E$66,IF(出勤!U24="○",出勤!$L$66,IF(出勤!U24="√",出勤!$R$66,IF(出勤!U24="△",出勤!$X$66,0))))</f>
        <v>0</v>
      </c>
      <c r="V24" s="118">
        <f>IF(OR(出勤!V24="⊙",出勤!V24="×"),出勤!$E$66,IF(出勤!V24="○",出勤!$L$66,IF(出勤!V24="√",出勤!$R$66,IF(出勤!V24="△",出勤!$X$66,0))))</f>
        <v>0</v>
      </c>
      <c r="W24" s="118">
        <f>IF(OR(出勤!W24="⊙",出勤!W24="×"),出勤!$E$66,IF(出勤!W24="○",出勤!$L$66,IF(出勤!W24="√",出勤!$R$66,IF(出勤!W24="△",出勤!$X$66,0))))</f>
        <v>0</v>
      </c>
      <c r="X24" s="118">
        <f>IF(OR(出勤!X24="⊙",出勤!X24="×"),出勤!$E$66,IF(出勤!X24="○",出勤!$L$66,IF(出勤!X24="√",出勤!$R$66,IF(出勤!X24="△",出勤!$X$66,0))))</f>
        <v>0</v>
      </c>
      <c r="Y24" s="118">
        <f>IF(OR(出勤!Y24="⊙",出勤!Y24="×"),出勤!$E$66,IF(出勤!Y24="○",出勤!$L$66,IF(出勤!Y24="√",出勤!$R$66,IF(出勤!Y24="△",出勤!$X$66,0))))</f>
        <v>0</v>
      </c>
      <c r="Z24" s="118">
        <f>IF(OR(出勤!Z24="⊙",出勤!Z24="×"),出勤!$E$66,IF(出勤!Z24="○",出勤!$L$66,IF(出勤!Z24="√",出勤!$R$66,IF(出勤!Z24="△",出勤!$X$66,0))))</f>
        <v>0</v>
      </c>
      <c r="AA24" s="118">
        <f>IF(OR(出勤!AA24="⊙",出勤!AA24="×"),出勤!$E$66,IF(出勤!AA24="○",出勤!$L$66,IF(出勤!AA24="√",出勤!$R$66,IF(出勤!AA24="△",出勤!$X$66,0))))</f>
        <v>0</v>
      </c>
      <c r="AB24" s="118">
        <f>IF(OR(出勤!AB24="⊙",出勤!AB24="×"),出勤!$E$66,IF(出勤!AB24="○",出勤!$L$66,IF(出勤!AB24="√",出勤!$R$66,IF(出勤!AB24="△",出勤!$X$66,0))))</f>
        <v>0</v>
      </c>
      <c r="AC24" s="118">
        <f>IF(OR(出勤!AC24="⊙",出勤!AC24="×"),出勤!$E$66,IF(出勤!AC24="○",出勤!$L$66,IF(出勤!AC24="√",出勤!$R$66,IF(出勤!AC24="△",出勤!$X$66,0))))</f>
        <v>0</v>
      </c>
      <c r="AD24" s="118">
        <f>IF(OR(出勤!AD24="⊙",出勤!AD24="×"),出勤!$E$66,IF(出勤!AD24="○",出勤!$L$66,IF(出勤!AD24="√",出勤!$R$66,IF(出勤!AD24="△",出勤!$X$66,0))))</f>
        <v>0</v>
      </c>
      <c r="AE24" s="118">
        <f>IF(OR(出勤!AE24="⊙",出勤!AE24="×"),出勤!$E$66,IF(出勤!AE24="○",出勤!$L$66,IF(出勤!AE24="√",出勤!$R$66,IF(出勤!AE24="△",出勤!$X$66,0))))</f>
        <v>0</v>
      </c>
      <c r="AF24" s="118">
        <f>IF(OR(出勤!AF24="⊙",出勤!AF24="×"),出勤!$E$66,IF(出勤!AF24="○",出勤!$L$66,IF(出勤!AF24="√",出勤!$R$66,IF(出勤!AF24="△",出勤!$X$66,0))))</f>
        <v>0</v>
      </c>
      <c r="AG24" s="118">
        <f>IF(OR(出勤!AG24="⊙",出勤!AG24="×"),出勤!$E$66,IF(出勤!AG24="○",出勤!$L$66,IF(出勤!AG24="√",出勤!$R$66,IF(出勤!AG24="△",出勤!$X$66,0))))</f>
        <v>0</v>
      </c>
      <c r="AH24" s="118">
        <f>IF(OR(出勤!AH24="⊙",出勤!AH24="×"),出勤!$E$66,IF(出勤!AH24="○",出勤!$L$66,IF(出勤!AH24="√",出勤!$R$66,IF(出勤!AH24="△",出勤!$X$66,0))))</f>
        <v>0</v>
      </c>
      <c r="AI24" s="75">
        <f t="shared" si="0"/>
        <v>100</v>
      </c>
    </row>
    <row r="25" s="110" customFormat="1" ht="17" customHeight="1" spans="1:35">
      <c r="A25" s="75" t="str">
        <f>IF(作业!A23="","",作业!A23)</f>
        <v/>
      </c>
      <c r="B25" s="75" t="str">
        <f>IF(作业!B23="","",作业!B23)</f>
        <v/>
      </c>
      <c r="C25" s="118">
        <f>IF(OR(出勤!C25="⊙",出勤!C25="×"),出勤!$E$66,IF(出勤!C25="○",出勤!$L$66,IF(出勤!C25="√",出勤!$R$66,IF(出勤!C25="△",出勤!$X$66,0))))</f>
        <v>0</v>
      </c>
      <c r="D25" s="118">
        <f>IF(OR(出勤!D25="⊙",出勤!D25="×"),出勤!$E$66,IF(出勤!D25="○",出勤!$L$66,IF(出勤!D25="√",出勤!$R$66,IF(出勤!D25="△",出勤!$X$66,0))))</f>
        <v>0</v>
      </c>
      <c r="E25" s="118">
        <f>IF(OR(出勤!E25="⊙",出勤!E25="×"),出勤!$E$66,IF(出勤!E25="○",出勤!$L$66,IF(出勤!E25="√",出勤!$R$66,IF(出勤!E25="△",出勤!$X$66,0))))</f>
        <v>0</v>
      </c>
      <c r="F25" s="118">
        <f>IF(OR(出勤!F25="⊙",出勤!F25="×"),出勤!$E$66,IF(出勤!F25="○",出勤!$L$66,IF(出勤!F25="√",出勤!$R$66,IF(出勤!F25="△",出勤!$X$66,0))))</f>
        <v>0</v>
      </c>
      <c r="G25" s="118">
        <f>IF(OR(出勤!G25="⊙",出勤!G25="×"),出勤!$E$66,IF(出勤!G25="○",出勤!$L$66,IF(出勤!G25="√",出勤!$R$66,IF(出勤!G25="△",出勤!$X$66,0))))</f>
        <v>0</v>
      </c>
      <c r="H25" s="118">
        <f>IF(OR(出勤!H25="⊙",出勤!H25="×"),出勤!$E$66,IF(出勤!H25="○",出勤!$L$66,IF(出勤!H25="√",出勤!$R$66,IF(出勤!H25="△",出勤!$X$66,0))))</f>
        <v>0</v>
      </c>
      <c r="I25" s="118">
        <f>IF(OR(出勤!I25="⊙",出勤!I25="×"),出勤!$E$66,IF(出勤!I25="○",出勤!$L$66,IF(出勤!I25="√",出勤!$R$66,IF(出勤!I25="△",出勤!$X$66,0))))</f>
        <v>0</v>
      </c>
      <c r="J25" s="118">
        <f>IF(OR(出勤!J25="⊙",出勤!J25="×"),出勤!$E$66,IF(出勤!J25="○",出勤!$L$66,IF(出勤!J25="√",出勤!$R$66,IF(出勤!J25="△",出勤!$X$66,0))))</f>
        <v>0</v>
      </c>
      <c r="K25" s="118">
        <f>IF(OR(出勤!K25="⊙",出勤!K25="×"),出勤!$E$66,IF(出勤!K25="○",出勤!$L$66,IF(出勤!K25="√",出勤!$R$66,IF(出勤!K25="△",出勤!$X$66,0))))</f>
        <v>0</v>
      </c>
      <c r="L25" s="118">
        <f>IF(OR(出勤!L25="⊙",出勤!L25="×"),出勤!$E$66,IF(出勤!L25="○",出勤!$L$66,IF(出勤!L25="√",出勤!$R$66,IF(出勤!L25="△",出勤!$X$66,0))))</f>
        <v>0</v>
      </c>
      <c r="M25" s="118">
        <f>IF(OR(出勤!M25="⊙",出勤!M25="×"),出勤!$E$66,IF(出勤!M25="○",出勤!$L$66,IF(出勤!M25="√",出勤!$R$66,IF(出勤!M25="△",出勤!$X$66,0))))</f>
        <v>0</v>
      </c>
      <c r="N25" s="118">
        <f>IF(OR(出勤!N25="⊙",出勤!N25="×"),出勤!$E$66,IF(出勤!N25="○",出勤!$L$66,IF(出勤!N25="√",出勤!$R$66,IF(出勤!N25="△",出勤!$X$66,0))))</f>
        <v>0</v>
      </c>
      <c r="O25" s="118">
        <f>IF(OR(出勤!O25="⊙",出勤!O25="×"),出勤!$E$66,IF(出勤!O25="○",出勤!$L$66,IF(出勤!O25="√",出勤!$R$66,IF(出勤!O25="△",出勤!$X$66,0))))</f>
        <v>0</v>
      </c>
      <c r="P25" s="118">
        <f>IF(OR(出勤!P25="⊙",出勤!P25="×"),出勤!$E$66,IF(出勤!P25="○",出勤!$L$66,IF(出勤!P25="√",出勤!$R$66,IF(出勤!P25="△",出勤!$X$66,0))))</f>
        <v>0</v>
      </c>
      <c r="Q25" s="118">
        <f>IF(OR(出勤!Q25="⊙",出勤!Q25="×"),出勤!$E$66,IF(出勤!Q25="○",出勤!$L$66,IF(出勤!Q25="√",出勤!$R$66,IF(出勤!Q25="△",出勤!$X$66,0))))</f>
        <v>0</v>
      </c>
      <c r="R25" s="118">
        <f>IF(OR(出勤!R25="⊙",出勤!R25="×"),出勤!$E$66,IF(出勤!R25="○",出勤!$L$66,IF(出勤!R25="√",出勤!$R$66,IF(出勤!R25="△",出勤!$X$66,0))))</f>
        <v>0</v>
      </c>
      <c r="S25" s="118">
        <f>IF(OR(出勤!S25="⊙",出勤!S25="×"),出勤!$E$66,IF(出勤!S25="○",出勤!$L$66,IF(出勤!S25="√",出勤!$R$66,IF(出勤!S25="△",出勤!$X$66,0))))</f>
        <v>0</v>
      </c>
      <c r="T25" s="118">
        <f>IF(OR(出勤!T25="⊙",出勤!T25="×"),出勤!$E$66,IF(出勤!T25="○",出勤!$L$66,IF(出勤!T25="√",出勤!$R$66,IF(出勤!T25="△",出勤!$X$66,0))))</f>
        <v>0</v>
      </c>
      <c r="U25" s="118">
        <f>IF(OR(出勤!U25="⊙",出勤!U25="×"),出勤!$E$66,IF(出勤!U25="○",出勤!$L$66,IF(出勤!U25="√",出勤!$R$66,IF(出勤!U25="△",出勤!$X$66,0))))</f>
        <v>0</v>
      </c>
      <c r="V25" s="118">
        <f>IF(OR(出勤!V25="⊙",出勤!V25="×"),出勤!$E$66,IF(出勤!V25="○",出勤!$L$66,IF(出勤!V25="√",出勤!$R$66,IF(出勤!V25="△",出勤!$X$66,0))))</f>
        <v>0</v>
      </c>
      <c r="W25" s="118">
        <f>IF(OR(出勤!W25="⊙",出勤!W25="×"),出勤!$E$66,IF(出勤!W25="○",出勤!$L$66,IF(出勤!W25="√",出勤!$R$66,IF(出勤!W25="△",出勤!$X$66,0))))</f>
        <v>0</v>
      </c>
      <c r="X25" s="118">
        <f>IF(OR(出勤!X25="⊙",出勤!X25="×"),出勤!$E$66,IF(出勤!X25="○",出勤!$L$66,IF(出勤!X25="√",出勤!$R$66,IF(出勤!X25="△",出勤!$X$66,0))))</f>
        <v>0</v>
      </c>
      <c r="Y25" s="118">
        <f>IF(OR(出勤!Y25="⊙",出勤!Y25="×"),出勤!$E$66,IF(出勤!Y25="○",出勤!$L$66,IF(出勤!Y25="√",出勤!$R$66,IF(出勤!Y25="△",出勤!$X$66,0))))</f>
        <v>0</v>
      </c>
      <c r="Z25" s="118">
        <f>IF(OR(出勤!Z25="⊙",出勤!Z25="×"),出勤!$E$66,IF(出勤!Z25="○",出勤!$L$66,IF(出勤!Z25="√",出勤!$R$66,IF(出勤!Z25="△",出勤!$X$66,0))))</f>
        <v>0</v>
      </c>
      <c r="AA25" s="118">
        <f>IF(OR(出勤!AA25="⊙",出勤!AA25="×"),出勤!$E$66,IF(出勤!AA25="○",出勤!$L$66,IF(出勤!AA25="√",出勤!$R$66,IF(出勤!AA25="△",出勤!$X$66,0))))</f>
        <v>0</v>
      </c>
      <c r="AB25" s="118">
        <f>IF(OR(出勤!AB25="⊙",出勤!AB25="×"),出勤!$E$66,IF(出勤!AB25="○",出勤!$L$66,IF(出勤!AB25="√",出勤!$R$66,IF(出勤!AB25="△",出勤!$X$66,0))))</f>
        <v>0</v>
      </c>
      <c r="AC25" s="118">
        <f>IF(OR(出勤!AC25="⊙",出勤!AC25="×"),出勤!$E$66,IF(出勤!AC25="○",出勤!$L$66,IF(出勤!AC25="√",出勤!$R$66,IF(出勤!AC25="△",出勤!$X$66,0))))</f>
        <v>0</v>
      </c>
      <c r="AD25" s="118">
        <f>IF(OR(出勤!AD25="⊙",出勤!AD25="×"),出勤!$E$66,IF(出勤!AD25="○",出勤!$L$66,IF(出勤!AD25="√",出勤!$R$66,IF(出勤!AD25="△",出勤!$X$66,0))))</f>
        <v>0</v>
      </c>
      <c r="AE25" s="118">
        <f>IF(OR(出勤!AE25="⊙",出勤!AE25="×"),出勤!$E$66,IF(出勤!AE25="○",出勤!$L$66,IF(出勤!AE25="√",出勤!$R$66,IF(出勤!AE25="△",出勤!$X$66,0))))</f>
        <v>0</v>
      </c>
      <c r="AF25" s="118">
        <f>IF(OR(出勤!AF25="⊙",出勤!AF25="×"),出勤!$E$66,IF(出勤!AF25="○",出勤!$L$66,IF(出勤!AF25="√",出勤!$R$66,IF(出勤!AF25="△",出勤!$X$66,0))))</f>
        <v>0</v>
      </c>
      <c r="AG25" s="118">
        <f>IF(OR(出勤!AG25="⊙",出勤!AG25="×"),出勤!$E$66,IF(出勤!AG25="○",出勤!$L$66,IF(出勤!AG25="√",出勤!$R$66,IF(出勤!AG25="△",出勤!$X$66,0))))</f>
        <v>0</v>
      </c>
      <c r="AH25" s="118">
        <f>IF(OR(出勤!AH25="⊙",出勤!AH25="×"),出勤!$E$66,IF(出勤!AH25="○",出勤!$L$66,IF(出勤!AH25="√",出勤!$R$66,IF(出勤!AH25="△",出勤!$X$66,0))))</f>
        <v>0</v>
      </c>
      <c r="AI25" s="75">
        <f t="shared" si="0"/>
        <v>100</v>
      </c>
    </row>
    <row r="26" s="110" customFormat="1" ht="17" customHeight="1" spans="1:35">
      <c r="A26" s="75" t="str">
        <f>IF(作业!A24="","",作业!A24)</f>
        <v/>
      </c>
      <c r="B26" s="75" t="str">
        <f>IF(作业!B24="","",作业!B24)</f>
        <v/>
      </c>
      <c r="C26" s="118">
        <f>IF(OR(出勤!C26="⊙",出勤!C26="×"),出勤!$E$66,IF(出勤!C26="○",出勤!$L$66,IF(出勤!C26="√",出勤!$R$66,IF(出勤!C26="△",出勤!$X$66,0))))</f>
        <v>0</v>
      </c>
      <c r="D26" s="118">
        <f>IF(OR(出勤!D26="⊙",出勤!D26="×"),出勤!$E$66,IF(出勤!D26="○",出勤!$L$66,IF(出勤!D26="√",出勤!$R$66,IF(出勤!D26="△",出勤!$X$66,0))))</f>
        <v>0</v>
      </c>
      <c r="E26" s="118">
        <f>IF(OR(出勤!E26="⊙",出勤!E26="×"),出勤!$E$66,IF(出勤!E26="○",出勤!$L$66,IF(出勤!E26="√",出勤!$R$66,IF(出勤!E26="△",出勤!$X$66,0))))</f>
        <v>0</v>
      </c>
      <c r="F26" s="118">
        <f>IF(OR(出勤!F26="⊙",出勤!F26="×"),出勤!$E$66,IF(出勤!F26="○",出勤!$L$66,IF(出勤!F26="√",出勤!$R$66,IF(出勤!F26="△",出勤!$X$66,0))))</f>
        <v>0</v>
      </c>
      <c r="G26" s="118">
        <f>IF(OR(出勤!G26="⊙",出勤!G26="×"),出勤!$E$66,IF(出勤!G26="○",出勤!$L$66,IF(出勤!G26="√",出勤!$R$66,IF(出勤!G26="△",出勤!$X$66,0))))</f>
        <v>0</v>
      </c>
      <c r="H26" s="118">
        <f>IF(OR(出勤!H26="⊙",出勤!H26="×"),出勤!$E$66,IF(出勤!H26="○",出勤!$L$66,IF(出勤!H26="√",出勤!$R$66,IF(出勤!H26="△",出勤!$X$66,0))))</f>
        <v>0</v>
      </c>
      <c r="I26" s="118">
        <f>IF(OR(出勤!I26="⊙",出勤!I26="×"),出勤!$E$66,IF(出勤!I26="○",出勤!$L$66,IF(出勤!I26="√",出勤!$R$66,IF(出勤!I26="△",出勤!$X$66,0))))</f>
        <v>0</v>
      </c>
      <c r="J26" s="118">
        <f>IF(OR(出勤!J26="⊙",出勤!J26="×"),出勤!$E$66,IF(出勤!J26="○",出勤!$L$66,IF(出勤!J26="√",出勤!$R$66,IF(出勤!J26="△",出勤!$X$66,0))))</f>
        <v>0</v>
      </c>
      <c r="K26" s="118">
        <f>IF(OR(出勤!K26="⊙",出勤!K26="×"),出勤!$E$66,IF(出勤!K26="○",出勤!$L$66,IF(出勤!K26="√",出勤!$R$66,IF(出勤!K26="△",出勤!$X$66,0))))</f>
        <v>0</v>
      </c>
      <c r="L26" s="118">
        <f>IF(OR(出勤!L26="⊙",出勤!L26="×"),出勤!$E$66,IF(出勤!L26="○",出勤!$L$66,IF(出勤!L26="√",出勤!$R$66,IF(出勤!L26="△",出勤!$X$66,0))))</f>
        <v>0</v>
      </c>
      <c r="M26" s="118">
        <f>IF(OR(出勤!M26="⊙",出勤!M26="×"),出勤!$E$66,IF(出勤!M26="○",出勤!$L$66,IF(出勤!M26="√",出勤!$R$66,IF(出勤!M26="△",出勤!$X$66,0))))</f>
        <v>0</v>
      </c>
      <c r="N26" s="118">
        <f>IF(OR(出勤!N26="⊙",出勤!N26="×"),出勤!$E$66,IF(出勤!N26="○",出勤!$L$66,IF(出勤!N26="√",出勤!$R$66,IF(出勤!N26="△",出勤!$X$66,0))))</f>
        <v>0</v>
      </c>
      <c r="O26" s="118">
        <f>IF(OR(出勤!O26="⊙",出勤!O26="×"),出勤!$E$66,IF(出勤!O26="○",出勤!$L$66,IF(出勤!O26="√",出勤!$R$66,IF(出勤!O26="△",出勤!$X$66,0))))</f>
        <v>0</v>
      </c>
      <c r="P26" s="118">
        <f>IF(OR(出勤!P26="⊙",出勤!P26="×"),出勤!$E$66,IF(出勤!P26="○",出勤!$L$66,IF(出勤!P26="√",出勤!$R$66,IF(出勤!P26="△",出勤!$X$66,0))))</f>
        <v>0</v>
      </c>
      <c r="Q26" s="118">
        <f>IF(OR(出勤!Q26="⊙",出勤!Q26="×"),出勤!$E$66,IF(出勤!Q26="○",出勤!$L$66,IF(出勤!Q26="√",出勤!$R$66,IF(出勤!Q26="△",出勤!$X$66,0))))</f>
        <v>0</v>
      </c>
      <c r="R26" s="118">
        <f>IF(OR(出勤!R26="⊙",出勤!R26="×"),出勤!$E$66,IF(出勤!R26="○",出勤!$L$66,IF(出勤!R26="√",出勤!$R$66,IF(出勤!R26="△",出勤!$X$66,0))))</f>
        <v>0</v>
      </c>
      <c r="S26" s="118">
        <f>IF(OR(出勤!S26="⊙",出勤!S26="×"),出勤!$E$66,IF(出勤!S26="○",出勤!$L$66,IF(出勤!S26="√",出勤!$R$66,IF(出勤!S26="△",出勤!$X$66,0))))</f>
        <v>0</v>
      </c>
      <c r="T26" s="118">
        <f>IF(OR(出勤!T26="⊙",出勤!T26="×"),出勤!$E$66,IF(出勤!T26="○",出勤!$L$66,IF(出勤!T26="√",出勤!$R$66,IF(出勤!T26="△",出勤!$X$66,0))))</f>
        <v>0</v>
      </c>
      <c r="U26" s="118">
        <f>IF(OR(出勤!U26="⊙",出勤!U26="×"),出勤!$E$66,IF(出勤!U26="○",出勤!$L$66,IF(出勤!U26="√",出勤!$R$66,IF(出勤!U26="△",出勤!$X$66,0))))</f>
        <v>0</v>
      </c>
      <c r="V26" s="118">
        <f>IF(OR(出勤!V26="⊙",出勤!V26="×"),出勤!$E$66,IF(出勤!V26="○",出勤!$L$66,IF(出勤!V26="√",出勤!$R$66,IF(出勤!V26="△",出勤!$X$66,0))))</f>
        <v>0</v>
      </c>
      <c r="W26" s="118">
        <f>IF(OR(出勤!W26="⊙",出勤!W26="×"),出勤!$E$66,IF(出勤!W26="○",出勤!$L$66,IF(出勤!W26="√",出勤!$R$66,IF(出勤!W26="△",出勤!$X$66,0))))</f>
        <v>0</v>
      </c>
      <c r="X26" s="118">
        <f>IF(OR(出勤!X26="⊙",出勤!X26="×"),出勤!$E$66,IF(出勤!X26="○",出勤!$L$66,IF(出勤!X26="√",出勤!$R$66,IF(出勤!X26="△",出勤!$X$66,0))))</f>
        <v>0</v>
      </c>
      <c r="Y26" s="118">
        <f>IF(OR(出勤!Y26="⊙",出勤!Y26="×"),出勤!$E$66,IF(出勤!Y26="○",出勤!$L$66,IF(出勤!Y26="√",出勤!$R$66,IF(出勤!Y26="△",出勤!$X$66,0))))</f>
        <v>0</v>
      </c>
      <c r="Z26" s="118">
        <f>IF(OR(出勤!Z26="⊙",出勤!Z26="×"),出勤!$E$66,IF(出勤!Z26="○",出勤!$L$66,IF(出勤!Z26="√",出勤!$R$66,IF(出勤!Z26="△",出勤!$X$66,0))))</f>
        <v>0</v>
      </c>
      <c r="AA26" s="118">
        <f>IF(OR(出勤!AA26="⊙",出勤!AA26="×"),出勤!$E$66,IF(出勤!AA26="○",出勤!$L$66,IF(出勤!AA26="√",出勤!$R$66,IF(出勤!AA26="△",出勤!$X$66,0))))</f>
        <v>0</v>
      </c>
      <c r="AB26" s="118">
        <f>IF(OR(出勤!AB26="⊙",出勤!AB26="×"),出勤!$E$66,IF(出勤!AB26="○",出勤!$L$66,IF(出勤!AB26="√",出勤!$R$66,IF(出勤!AB26="△",出勤!$X$66,0))))</f>
        <v>0</v>
      </c>
      <c r="AC26" s="118">
        <f>IF(OR(出勤!AC26="⊙",出勤!AC26="×"),出勤!$E$66,IF(出勤!AC26="○",出勤!$L$66,IF(出勤!AC26="√",出勤!$R$66,IF(出勤!AC26="△",出勤!$X$66,0))))</f>
        <v>0</v>
      </c>
      <c r="AD26" s="118">
        <f>IF(OR(出勤!AD26="⊙",出勤!AD26="×"),出勤!$E$66,IF(出勤!AD26="○",出勤!$L$66,IF(出勤!AD26="√",出勤!$R$66,IF(出勤!AD26="△",出勤!$X$66,0))))</f>
        <v>0</v>
      </c>
      <c r="AE26" s="118">
        <f>IF(OR(出勤!AE26="⊙",出勤!AE26="×"),出勤!$E$66,IF(出勤!AE26="○",出勤!$L$66,IF(出勤!AE26="√",出勤!$R$66,IF(出勤!AE26="△",出勤!$X$66,0))))</f>
        <v>0</v>
      </c>
      <c r="AF26" s="118">
        <f>IF(OR(出勤!AF26="⊙",出勤!AF26="×"),出勤!$E$66,IF(出勤!AF26="○",出勤!$L$66,IF(出勤!AF26="√",出勤!$R$66,IF(出勤!AF26="△",出勤!$X$66,0))))</f>
        <v>0</v>
      </c>
      <c r="AG26" s="118">
        <f>IF(OR(出勤!AG26="⊙",出勤!AG26="×"),出勤!$E$66,IF(出勤!AG26="○",出勤!$L$66,IF(出勤!AG26="√",出勤!$R$66,IF(出勤!AG26="△",出勤!$X$66,0))))</f>
        <v>0</v>
      </c>
      <c r="AH26" s="118">
        <f>IF(OR(出勤!AH26="⊙",出勤!AH26="×"),出勤!$E$66,IF(出勤!AH26="○",出勤!$L$66,IF(出勤!AH26="√",出勤!$R$66,IF(出勤!AH26="△",出勤!$X$66,0))))</f>
        <v>0</v>
      </c>
      <c r="AI26" s="75">
        <f t="shared" si="0"/>
        <v>100</v>
      </c>
    </row>
    <row r="27" s="110" customFormat="1" ht="17" customHeight="1" spans="1:35">
      <c r="A27" s="75" t="str">
        <f>IF(作业!A25="","",作业!A25)</f>
        <v/>
      </c>
      <c r="B27" s="75" t="str">
        <f>IF(作业!B25="","",作业!B25)</f>
        <v/>
      </c>
      <c r="C27" s="118">
        <f>IF(OR(出勤!C27="⊙",出勤!C27="×"),出勤!$E$66,IF(出勤!C27="○",出勤!$L$66,IF(出勤!C27="√",出勤!$R$66,IF(出勤!C27="△",出勤!$X$66,0))))</f>
        <v>0</v>
      </c>
      <c r="D27" s="118">
        <f>IF(OR(出勤!D27="⊙",出勤!D27="×"),出勤!$E$66,IF(出勤!D27="○",出勤!$L$66,IF(出勤!D27="√",出勤!$R$66,IF(出勤!D27="△",出勤!$X$66,0))))</f>
        <v>0</v>
      </c>
      <c r="E27" s="118">
        <f>IF(OR(出勤!E27="⊙",出勤!E27="×"),出勤!$E$66,IF(出勤!E27="○",出勤!$L$66,IF(出勤!E27="√",出勤!$R$66,IF(出勤!E27="△",出勤!$X$66,0))))</f>
        <v>0</v>
      </c>
      <c r="F27" s="118">
        <f>IF(OR(出勤!F27="⊙",出勤!F27="×"),出勤!$E$66,IF(出勤!F27="○",出勤!$L$66,IF(出勤!F27="√",出勤!$R$66,IF(出勤!F27="△",出勤!$X$66,0))))</f>
        <v>0</v>
      </c>
      <c r="G27" s="118">
        <f>IF(OR(出勤!G27="⊙",出勤!G27="×"),出勤!$E$66,IF(出勤!G27="○",出勤!$L$66,IF(出勤!G27="√",出勤!$R$66,IF(出勤!G27="△",出勤!$X$66,0))))</f>
        <v>0</v>
      </c>
      <c r="H27" s="118">
        <f>IF(OR(出勤!H27="⊙",出勤!H27="×"),出勤!$E$66,IF(出勤!H27="○",出勤!$L$66,IF(出勤!H27="√",出勤!$R$66,IF(出勤!H27="△",出勤!$X$66,0))))</f>
        <v>0</v>
      </c>
      <c r="I27" s="118">
        <f>IF(OR(出勤!I27="⊙",出勤!I27="×"),出勤!$E$66,IF(出勤!I27="○",出勤!$L$66,IF(出勤!I27="√",出勤!$R$66,IF(出勤!I27="△",出勤!$X$66,0))))</f>
        <v>0</v>
      </c>
      <c r="J27" s="118">
        <f>IF(OR(出勤!J27="⊙",出勤!J27="×"),出勤!$E$66,IF(出勤!J27="○",出勤!$L$66,IF(出勤!J27="√",出勤!$R$66,IF(出勤!J27="△",出勤!$X$66,0))))</f>
        <v>0</v>
      </c>
      <c r="K27" s="118">
        <f>IF(OR(出勤!K27="⊙",出勤!K27="×"),出勤!$E$66,IF(出勤!K27="○",出勤!$L$66,IF(出勤!K27="√",出勤!$R$66,IF(出勤!K27="△",出勤!$X$66,0))))</f>
        <v>0</v>
      </c>
      <c r="L27" s="118">
        <f>IF(OR(出勤!L27="⊙",出勤!L27="×"),出勤!$E$66,IF(出勤!L27="○",出勤!$L$66,IF(出勤!L27="√",出勤!$R$66,IF(出勤!L27="△",出勤!$X$66,0))))</f>
        <v>0</v>
      </c>
      <c r="M27" s="118">
        <f>IF(OR(出勤!M27="⊙",出勤!M27="×"),出勤!$E$66,IF(出勤!M27="○",出勤!$L$66,IF(出勤!M27="√",出勤!$R$66,IF(出勤!M27="△",出勤!$X$66,0))))</f>
        <v>0</v>
      </c>
      <c r="N27" s="118">
        <f>IF(OR(出勤!N27="⊙",出勤!N27="×"),出勤!$E$66,IF(出勤!N27="○",出勤!$L$66,IF(出勤!N27="√",出勤!$R$66,IF(出勤!N27="△",出勤!$X$66,0))))</f>
        <v>0</v>
      </c>
      <c r="O27" s="118">
        <f>IF(OR(出勤!O27="⊙",出勤!O27="×"),出勤!$E$66,IF(出勤!O27="○",出勤!$L$66,IF(出勤!O27="√",出勤!$R$66,IF(出勤!O27="△",出勤!$X$66,0))))</f>
        <v>0</v>
      </c>
      <c r="P27" s="118">
        <f>IF(OR(出勤!P27="⊙",出勤!P27="×"),出勤!$E$66,IF(出勤!P27="○",出勤!$L$66,IF(出勤!P27="√",出勤!$R$66,IF(出勤!P27="△",出勤!$X$66,0))))</f>
        <v>0</v>
      </c>
      <c r="Q27" s="118">
        <f>IF(OR(出勤!Q27="⊙",出勤!Q27="×"),出勤!$E$66,IF(出勤!Q27="○",出勤!$L$66,IF(出勤!Q27="√",出勤!$R$66,IF(出勤!Q27="△",出勤!$X$66,0))))</f>
        <v>0</v>
      </c>
      <c r="R27" s="118">
        <f>IF(OR(出勤!R27="⊙",出勤!R27="×"),出勤!$E$66,IF(出勤!R27="○",出勤!$L$66,IF(出勤!R27="√",出勤!$R$66,IF(出勤!R27="△",出勤!$X$66,0))))</f>
        <v>0</v>
      </c>
      <c r="S27" s="118">
        <f>IF(OR(出勤!S27="⊙",出勤!S27="×"),出勤!$E$66,IF(出勤!S27="○",出勤!$L$66,IF(出勤!S27="√",出勤!$R$66,IF(出勤!S27="△",出勤!$X$66,0))))</f>
        <v>0</v>
      </c>
      <c r="T27" s="118">
        <f>IF(OR(出勤!T27="⊙",出勤!T27="×"),出勤!$E$66,IF(出勤!T27="○",出勤!$L$66,IF(出勤!T27="√",出勤!$R$66,IF(出勤!T27="△",出勤!$X$66,0))))</f>
        <v>0</v>
      </c>
      <c r="U27" s="118">
        <f>IF(OR(出勤!U27="⊙",出勤!U27="×"),出勤!$E$66,IF(出勤!U27="○",出勤!$L$66,IF(出勤!U27="√",出勤!$R$66,IF(出勤!U27="△",出勤!$X$66,0))))</f>
        <v>0</v>
      </c>
      <c r="V27" s="118">
        <f>IF(OR(出勤!V27="⊙",出勤!V27="×"),出勤!$E$66,IF(出勤!V27="○",出勤!$L$66,IF(出勤!V27="√",出勤!$R$66,IF(出勤!V27="△",出勤!$X$66,0))))</f>
        <v>0</v>
      </c>
      <c r="W27" s="118">
        <f>IF(OR(出勤!W27="⊙",出勤!W27="×"),出勤!$E$66,IF(出勤!W27="○",出勤!$L$66,IF(出勤!W27="√",出勤!$R$66,IF(出勤!W27="△",出勤!$X$66,0))))</f>
        <v>0</v>
      </c>
      <c r="X27" s="118">
        <f>IF(OR(出勤!X27="⊙",出勤!X27="×"),出勤!$E$66,IF(出勤!X27="○",出勤!$L$66,IF(出勤!X27="√",出勤!$R$66,IF(出勤!X27="△",出勤!$X$66,0))))</f>
        <v>0</v>
      </c>
      <c r="Y27" s="118">
        <f>IF(OR(出勤!Y27="⊙",出勤!Y27="×"),出勤!$E$66,IF(出勤!Y27="○",出勤!$L$66,IF(出勤!Y27="√",出勤!$R$66,IF(出勤!Y27="△",出勤!$X$66,0))))</f>
        <v>0</v>
      </c>
      <c r="Z27" s="118">
        <f>IF(OR(出勤!Z27="⊙",出勤!Z27="×"),出勤!$E$66,IF(出勤!Z27="○",出勤!$L$66,IF(出勤!Z27="√",出勤!$R$66,IF(出勤!Z27="△",出勤!$X$66,0))))</f>
        <v>0</v>
      </c>
      <c r="AA27" s="118">
        <f>IF(OR(出勤!AA27="⊙",出勤!AA27="×"),出勤!$E$66,IF(出勤!AA27="○",出勤!$L$66,IF(出勤!AA27="√",出勤!$R$66,IF(出勤!AA27="△",出勤!$X$66,0))))</f>
        <v>0</v>
      </c>
      <c r="AB27" s="118">
        <f>IF(OR(出勤!AB27="⊙",出勤!AB27="×"),出勤!$E$66,IF(出勤!AB27="○",出勤!$L$66,IF(出勤!AB27="√",出勤!$R$66,IF(出勤!AB27="△",出勤!$X$66,0))))</f>
        <v>0</v>
      </c>
      <c r="AC27" s="118">
        <f>IF(OR(出勤!AC27="⊙",出勤!AC27="×"),出勤!$E$66,IF(出勤!AC27="○",出勤!$L$66,IF(出勤!AC27="√",出勤!$R$66,IF(出勤!AC27="△",出勤!$X$66,0))))</f>
        <v>0</v>
      </c>
      <c r="AD27" s="118">
        <f>IF(OR(出勤!AD27="⊙",出勤!AD27="×"),出勤!$E$66,IF(出勤!AD27="○",出勤!$L$66,IF(出勤!AD27="√",出勤!$R$66,IF(出勤!AD27="△",出勤!$X$66,0))))</f>
        <v>0</v>
      </c>
      <c r="AE27" s="118">
        <f>IF(OR(出勤!AE27="⊙",出勤!AE27="×"),出勤!$E$66,IF(出勤!AE27="○",出勤!$L$66,IF(出勤!AE27="√",出勤!$R$66,IF(出勤!AE27="△",出勤!$X$66,0))))</f>
        <v>0</v>
      </c>
      <c r="AF27" s="118">
        <f>IF(OR(出勤!AF27="⊙",出勤!AF27="×"),出勤!$E$66,IF(出勤!AF27="○",出勤!$L$66,IF(出勤!AF27="√",出勤!$R$66,IF(出勤!AF27="△",出勤!$X$66,0))))</f>
        <v>0</v>
      </c>
      <c r="AG27" s="118">
        <f>IF(OR(出勤!AG27="⊙",出勤!AG27="×"),出勤!$E$66,IF(出勤!AG27="○",出勤!$L$66,IF(出勤!AG27="√",出勤!$R$66,IF(出勤!AG27="△",出勤!$X$66,0))))</f>
        <v>0</v>
      </c>
      <c r="AH27" s="118">
        <f>IF(OR(出勤!AH27="⊙",出勤!AH27="×"),出勤!$E$66,IF(出勤!AH27="○",出勤!$L$66,IF(出勤!AH27="√",出勤!$R$66,IF(出勤!AH27="△",出勤!$X$66,0))))</f>
        <v>0</v>
      </c>
      <c r="AI27" s="75">
        <f t="shared" si="0"/>
        <v>100</v>
      </c>
    </row>
    <row r="28" s="110" customFormat="1" ht="17" customHeight="1" spans="1:35">
      <c r="A28" s="75" t="str">
        <f>IF(作业!A26="","",作业!A26)</f>
        <v/>
      </c>
      <c r="B28" s="75" t="str">
        <f>IF(作业!B26="","",作业!B26)</f>
        <v/>
      </c>
      <c r="C28" s="118">
        <f>IF(OR(出勤!C28="⊙",出勤!C28="×"),出勤!$E$66,IF(出勤!C28="○",出勤!$L$66,IF(出勤!C28="√",出勤!$R$66,IF(出勤!C28="△",出勤!$X$66,0))))</f>
        <v>0</v>
      </c>
      <c r="D28" s="118">
        <f>IF(OR(出勤!D28="⊙",出勤!D28="×"),出勤!$E$66,IF(出勤!D28="○",出勤!$L$66,IF(出勤!D28="√",出勤!$R$66,IF(出勤!D28="△",出勤!$X$66,0))))</f>
        <v>0</v>
      </c>
      <c r="E28" s="118">
        <f>IF(OR(出勤!E28="⊙",出勤!E28="×"),出勤!$E$66,IF(出勤!E28="○",出勤!$L$66,IF(出勤!E28="√",出勤!$R$66,IF(出勤!E28="△",出勤!$X$66,0))))</f>
        <v>0</v>
      </c>
      <c r="F28" s="118">
        <f>IF(OR(出勤!F28="⊙",出勤!F28="×"),出勤!$E$66,IF(出勤!F28="○",出勤!$L$66,IF(出勤!F28="√",出勤!$R$66,IF(出勤!F28="△",出勤!$X$66,0))))</f>
        <v>0</v>
      </c>
      <c r="G28" s="118">
        <f>IF(OR(出勤!G28="⊙",出勤!G28="×"),出勤!$E$66,IF(出勤!G28="○",出勤!$L$66,IF(出勤!G28="√",出勤!$R$66,IF(出勤!G28="△",出勤!$X$66,0))))</f>
        <v>0</v>
      </c>
      <c r="H28" s="118">
        <f>IF(OR(出勤!H28="⊙",出勤!H28="×"),出勤!$E$66,IF(出勤!H28="○",出勤!$L$66,IF(出勤!H28="√",出勤!$R$66,IF(出勤!H28="△",出勤!$X$66,0))))</f>
        <v>0</v>
      </c>
      <c r="I28" s="118">
        <f>IF(OR(出勤!I28="⊙",出勤!I28="×"),出勤!$E$66,IF(出勤!I28="○",出勤!$L$66,IF(出勤!I28="√",出勤!$R$66,IF(出勤!I28="△",出勤!$X$66,0))))</f>
        <v>0</v>
      </c>
      <c r="J28" s="118">
        <f>IF(OR(出勤!J28="⊙",出勤!J28="×"),出勤!$E$66,IF(出勤!J28="○",出勤!$L$66,IF(出勤!J28="√",出勤!$R$66,IF(出勤!J28="△",出勤!$X$66,0))))</f>
        <v>0</v>
      </c>
      <c r="K28" s="118">
        <f>IF(OR(出勤!K28="⊙",出勤!K28="×"),出勤!$E$66,IF(出勤!K28="○",出勤!$L$66,IF(出勤!K28="√",出勤!$R$66,IF(出勤!K28="△",出勤!$X$66,0))))</f>
        <v>0</v>
      </c>
      <c r="L28" s="118">
        <f>IF(OR(出勤!L28="⊙",出勤!L28="×"),出勤!$E$66,IF(出勤!L28="○",出勤!$L$66,IF(出勤!L28="√",出勤!$R$66,IF(出勤!L28="△",出勤!$X$66,0))))</f>
        <v>0</v>
      </c>
      <c r="M28" s="118">
        <f>IF(OR(出勤!M28="⊙",出勤!M28="×"),出勤!$E$66,IF(出勤!M28="○",出勤!$L$66,IF(出勤!M28="√",出勤!$R$66,IF(出勤!M28="△",出勤!$X$66,0))))</f>
        <v>0</v>
      </c>
      <c r="N28" s="118">
        <f>IF(OR(出勤!N28="⊙",出勤!N28="×"),出勤!$E$66,IF(出勤!N28="○",出勤!$L$66,IF(出勤!N28="√",出勤!$R$66,IF(出勤!N28="△",出勤!$X$66,0))))</f>
        <v>0</v>
      </c>
      <c r="O28" s="118">
        <f>IF(OR(出勤!O28="⊙",出勤!O28="×"),出勤!$E$66,IF(出勤!O28="○",出勤!$L$66,IF(出勤!O28="√",出勤!$R$66,IF(出勤!O28="△",出勤!$X$66,0))))</f>
        <v>0</v>
      </c>
      <c r="P28" s="118">
        <f>IF(OR(出勤!P28="⊙",出勤!P28="×"),出勤!$E$66,IF(出勤!P28="○",出勤!$L$66,IF(出勤!P28="√",出勤!$R$66,IF(出勤!P28="△",出勤!$X$66,0))))</f>
        <v>0</v>
      </c>
      <c r="Q28" s="118">
        <f>IF(OR(出勤!Q28="⊙",出勤!Q28="×"),出勤!$E$66,IF(出勤!Q28="○",出勤!$L$66,IF(出勤!Q28="√",出勤!$R$66,IF(出勤!Q28="△",出勤!$X$66,0))))</f>
        <v>0</v>
      </c>
      <c r="R28" s="118">
        <f>IF(OR(出勤!R28="⊙",出勤!R28="×"),出勤!$E$66,IF(出勤!R28="○",出勤!$L$66,IF(出勤!R28="√",出勤!$R$66,IF(出勤!R28="△",出勤!$X$66,0))))</f>
        <v>0</v>
      </c>
      <c r="S28" s="118">
        <f>IF(OR(出勤!S28="⊙",出勤!S28="×"),出勤!$E$66,IF(出勤!S28="○",出勤!$L$66,IF(出勤!S28="√",出勤!$R$66,IF(出勤!S28="△",出勤!$X$66,0))))</f>
        <v>0</v>
      </c>
      <c r="T28" s="118">
        <f>IF(OR(出勤!T28="⊙",出勤!T28="×"),出勤!$E$66,IF(出勤!T28="○",出勤!$L$66,IF(出勤!T28="√",出勤!$R$66,IF(出勤!T28="△",出勤!$X$66,0))))</f>
        <v>0</v>
      </c>
      <c r="U28" s="118">
        <f>IF(OR(出勤!U28="⊙",出勤!U28="×"),出勤!$E$66,IF(出勤!U28="○",出勤!$L$66,IF(出勤!U28="√",出勤!$R$66,IF(出勤!U28="△",出勤!$X$66,0))))</f>
        <v>0</v>
      </c>
      <c r="V28" s="118">
        <f>IF(OR(出勤!V28="⊙",出勤!V28="×"),出勤!$E$66,IF(出勤!V28="○",出勤!$L$66,IF(出勤!V28="√",出勤!$R$66,IF(出勤!V28="△",出勤!$X$66,0))))</f>
        <v>0</v>
      </c>
      <c r="W28" s="118">
        <f>IF(OR(出勤!W28="⊙",出勤!W28="×"),出勤!$E$66,IF(出勤!W28="○",出勤!$L$66,IF(出勤!W28="√",出勤!$R$66,IF(出勤!W28="△",出勤!$X$66,0))))</f>
        <v>0</v>
      </c>
      <c r="X28" s="118">
        <f>IF(OR(出勤!X28="⊙",出勤!X28="×"),出勤!$E$66,IF(出勤!X28="○",出勤!$L$66,IF(出勤!X28="√",出勤!$R$66,IF(出勤!X28="△",出勤!$X$66,0))))</f>
        <v>0</v>
      </c>
      <c r="Y28" s="118">
        <f>IF(OR(出勤!Y28="⊙",出勤!Y28="×"),出勤!$E$66,IF(出勤!Y28="○",出勤!$L$66,IF(出勤!Y28="√",出勤!$R$66,IF(出勤!Y28="△",出勤!$X$66,0))))</f>
        <v>0</v>
      </c>
      <c r="Z28" s="118">
        <f>IF(OR(出勤!Z28="⊙",出勤!Z28="×"),出勤!$E$66,IF(出勤!Z28="○",出勤!$L$66,IF(出勤!Z28="√",出勤!$R$66,IF(出勤!Z28="△",出勤!$X$66,0))))</f>
        <v>0</v>
      </c>
      <c r="AA28" s="118">
        <f>IF(OR(出勤!AA28="⊙",出勤!AA28="×"),出勤!$E$66,IF(出勤!AA28="○",出勤!$L$66,IF(出勤!AA28="√",出勤!$R$66,IF(出勤!AA28="△",出勤!$X$66,0))))</f>
        <v>0</v>
      </c>
      <c r="AB28" s="118">
        <f>IF(OR(出勤!AB28="⊙",出勤!AB28="×"),出勤!$E$66,IF(出勤!AB28="○",出勤!$L$66,IF(出勤!AB28="√",出勤!$R$66,IF(出勤!AB28="△",出勤!$X$66,0))))</f>
        <v>0</v>
      </c>
      <c r="AC28" s="118">
        <f>IF(OR(出勤!AC28="⊙",出勤!AC28="×"),出勤!$E$66,IF(出勤!AC28="○",出勤!$L$66,IF(出勤!AC28="√",出勤!$R$66,IF(出勤!AC28="△",出勤!$X$66,0))))</f>
        <v>0</v>
      </c>
      <c r="AD28" s="118">
        <f>IF(OR(出勤!AD28="⊙",出勤!AD28="×"),出勤!$E$66,IF(出勤!AD28="○",出勤!$L$66,IF(出勤!AD28="√",出勤!$R$66,IF(出勤!AD28="△",出勤!$X$66,0))))</f>
        <v>0</v>
      </c>
      <c r="AE28" s="118">
        <f>IF(OR(出勤!AE28="⊙",出勤!AE28="×"),出勤!$E$66,IF(出勤!AE28="○",出勤!$L$66,IF(出勤!AE28="√",出勤!$R$66,IF(出勤!AE28="△",出勤!$X$66,0))))</f>
        <v>0</v>
      </c>
      <c r="AF28" s="118">
        <f>IF(OR(出勤!AF28="⊙",出勤!AF28="×"),出勤!$E$66,IF(出勤!AF28="○",出勤!$L$66,IF(出勤!AF28="√",出勤!$R$66,IF(出勤!AF28="△",出勤!$X$66,0))))</f>
        <v>0</v>
      </c>
      <c r="AG28" s="118">
        <f>IF(OR(出勤!AG28="⊙",出勤!AG28="×"),出勤!$E$66,IF(出勤!AG28="○",出勤!$L$66,IF(出勤!AG28="√",出勤!$R$66,IF(出勤!AG28="△",出勤!$X$66,0))))</f>
        <v>0</v>
      </c>
      <c r="AH28" s="118">
        <f>IF(OR(出勤!AH28="⊙",出勤!AH28="×"),出勤!$E$66,IF(出勤!AH28="○",出勤!$L$66,IF(出勤!AH28="√",出勤!$R$66,IF(出勤!AH28="△",出勤!$X$66,0))))</f>
        <v>0</v>
      </c>
      <c r="AI28" s="75">
        <f t="shared" si="0"/>
        <v>100</v>
      </c>
    </row>
    <row r="29" s="110" customFormat="1" ht="17" customHeight="1" spans="1:35">
      <c r="A29" s="75" t="str">
        <f>IF(作业!A27="","",作业!A27)</f>
        <v/>
      </c>
      <c r="B29" s="75" t="str">
        <f>IF(作业!B27="","",作业!B27)</f>
        <v/>
      </c>
      <c r="C29" s="118">
        <f>IF(OR(出勤!C29="⊙",出勤!C29="×"),出勤!$E$66,IF(出勤!C29="○",出勤!$L$66,IF(出勤!C29="√",出勤!$R$66,IF(出勤!C29="△",出勤!$X$66,0))))</f>
        <v>0</v>
      </c>
      <c r="D29" s="118">
        <f>IF(OR(出勤!D29="⊙",出勤!D29="×"),出勤!$E$66,IF(出勤!D29="○",出勤!$L$66,IF(出勤!D29="√",出勤!$R$66,IF(出勤!D29="△",出勤!$X$66,0))))</f>
        <v>0</v>
      </c>
      <c r="E29" s="118">
        <f>IF(OR(出勤!E29="⊙",出勤!E29="×"),出勤!$E$66,IF(出勤!E29="○",出勤!$L$66,IF(出勤!E29="√",出勤!$R$66,IF(出勤!E29="△",出勤!$X$66,0))))</f>
        <v>0</v>
      </c>
      <c r="F29" s="118">
        <f>IF(OR(出勤!F29="⊙",出勤!F29="×"),出勤!$E$66,IF(出勤!F29="○",出勤!$L$66,IF(出勤!F29="√",出勤!$R$66,IF(出勤!F29="△",出勤!$X$66,0))))</f>
        <v>0</v>
      </c>
      <c r="G29" s="118">
        <f>IF(OR(出勤!G29="⊙",出勤!G29="×"),出勤!$E$66,IF(出勤!G29="○",出勤!$L$66,IF(出勤!G29="√",出勤!$R$66,IF(出勤!G29="△",出勤!$X$66,0))))</f>
        <v>0</v>
      </c>
      <c r="H29" s="118">
        <f>IF(OR(出勤!H29="⊙",出勤!H29="×"),出勤!$E$66,IF(出勤!H29="○",出勤!$L$66,IF(出勤!H29="√",出勤!$R$66,IF(出勤!H29="△",出勤!$X$66,0))))</f>
        <v>0</v>
      </c>
      <c r="I29" s="118">
        <f>IF(OR(出勤!I29="⊙",出勤!I29="×"),出勤!$E$66,IF(出勤!I29="○",出勤!$L$66,IF(出勤!I29="√",出勤!$R$66,IF(出勤!I29="△",出勤!$X$66,0))))</f>
        <v>0</v>
      </c>
      <c r="J29" s="118">
        <f>IF(OR(出勤!J29="⊙",出勤!J29="×"),出勤!$E$66,IF(出勤!J29="○",出勤!$L$66,IF(出勤!J29="√",出勤!$R$66,IF(出勤!J29="△",出勤!$X$66,0))))</f>
        <v>0</v>
      </c>
      <c r="K29" s="118">
        <f>IF(OR(出勤!K29="⊙",出勤!K29="×"),出勤!$E$66,IF(出勤!K29="○",出勤!$L$66,IF(出勤!K29="√",出勤!$R$66,IF(出勤!K29="△",出勤!$X$66,0))))</f>
        <v>0</v>
      </c>
      <c r="L29" s="118">
        <f>IF(OR(出勤!L29="⊙",出勤!L29="×"),出勤!$E$66,IF(出勤!L29="○",出勤!$L$66,IF(出勤!L29="√",出勤!$R$66,IF(出勤!L29="△",出勤!$X$66,0))))</f>
        <v>0</v>
      </c>
      <c r="M29" s="118">
        <f>IF(OR(出勤!M29="⊙",出勤!M29="×"),出勤!$E$66,IF(出勤!M29="○",出勤!$L$66,IF(出勤!M29="√",出勤!$R$66,IF(出勤!M29="△",出勤!$X$66,0))))</f>
        <v>0</v>
      </c>
      <c r="N29" s="118">
        <f>IF(OR(出勤!N29="⊙",出勤!N29="×"),出勤!$E$66,IF(出勤!N29="○",出勤!$L$66,IF(出勤!N29="√",出勤!$R$66,IF(出勤!N29="△",出勤!$X$66,0))))</f>
        <v>0</v>
      </c>
      <c r="O29" s="118">
        <f>IF(OR(出勤!O29="⊙",出勤!O29="×"),出勤!$E$66,IF(出勤!O29="○",出勤!$L$66,IF(出勤!O29="√",出勤!$R$66,IF(出勤!O29="△",出勤!$X$66,0))))</f>
        <v>0</v>
      </c>
      <c r="P29" s="118">
        <f>IF(OR(出勤!P29="⊙",出勤!P29="×"),出勤!$E$66,IF(出勤!P29="○",出勤!$L$66,IF(出勤!P29="√",出勤!$R$66,IF(出勤!P29="△",出勤!$X$66,0))))</f>
        <v>0</v>
      </c>
      <c r="Q29" s="118">
        <f>IF(OR(出勤!Q29="⊙",出勤!Q29="×"),出勤!$E$66,IF(出勤!Q29="○",出勤!$L$66,IF(出勤!Q29="√",出勤!$R$66,IF(出勤!Q29="△",出勤!$X$66,0))))</f>
        <v>0</v>
      </c>
      <c r="R29" s="118">
        <f>IF(OR(出勤!R29="⊙",出勤!R29="×"),出勤!$E$66,IF(出勤!R29="○",出勤!$L$66,IF(出勤!R29="√",出勤!$R$66,IF(出勤!R29="△",出勤!$X$66,0))))</f>
        <v>0</v>
      </c>
      <c r="S29" s="118">
        <f>IF(OR(出勤!S29="⊙",出勤!S29="×"),出勤!$E$66,IF(出勤!S29="○",出勤!$L$66,IF(出勤!S29="√",出勤!$R$66,IF(出勤!S29="△",出勤!$X$66,0))))</f>
        <v>0</v>
      </c>
      <c r="T29" s="118">
        <f>IF(OR(出勤!T29="⊙",出勤!T29="×"),出勤!$E$66,IF(出勤!T29="○",出勤!$L$66,IF(出勤!T29="√",出勤!$R$66,IF(出勤!T29="△",出勤!$X$66,0))))</f>
        <v>0</v>
      </c>
      <c r="U29" s="118">
        <f>IF(OR(出勤!U29="⊙",出勤!U29="×"),出勤!$E$66,IF(出勤!U29="○",出勤!$L$66,IF(出勤!U29="√",出勤!$R$66,IF(出勤!U29="△",出勤!$X$66,0))))</f>
        <v>0</v>
      </c>
      <c r="V29" s="118">
        <f>IF(OR(出勤!V29="⊙",出勤!V29="×"),出勤!$E$66,IF(出勤!V29="○",出勤!$L$66,IF(出勤!V29="√",出勤!$R$66,IF(出勤!V29="△",出勤!$X$66,0))))</f>
        <v>0</v>
      </c>
      <c r="W29" s="118">
        <f>IF(OR(出勤!W29="⊙",出勤!W29="×"),出勤!$E$66,IF(出勤!W29="○",出勤!$L$66,IF(出勤!W29="√",出勤!$R$66,IF(出勤!W29="△",出勤!$X$66,0))))</f>
        <v>0</v>
      </c>
      <c r="X29" s="118">
        <f>IF(OR(出勤!X29="⊙",出勤!X29="×"),出勤!$E$66,IF(出勤!X29="○",出勤!$L$66,IF(出勤!X29="√",出勤!$R$66,IF(出勤!X29="△",出勤!$X$66,0))))</f>
        <v>0</v>
      </c>
      <c r="Y29" s="118">
        <f>IF(OR(出勤!Y29="⊙",出勤!Y29="×"),出勤!$E$66,IF(出勤!Y29="○",出勤!$L$66,IF(出勤!Y29="√",出勤!$R$66,IF(出勤!Y29="△",出勤!$X$66,0))))</f>
        <v>0</v>
      </c>
      <c r="Z29" s="118">
        <f>IF(OR(出勤!Z29="⊙",出勤!Z29="×"),出勤!$E$66,IF(出勤!Z29="○",出勤!$L$66,IF(出勤!Z29="√",出勤!$R$66,IF(出勤!Z29="△",出勤!$X$66,0))))</f>
        <v>0</v>
      </c>
      <c r="AA29" s="118">
        <f>IF(OR(出勤!AA29="⊙",出勤!AA29="×"),出勤!$E$66,IF(出勤!AA29="○",出勤!$L$66,IF(出勤!AA29="√",出勤!$R$66,IF(出勤!AA29="△",出勤!$X$66,0))))</f>
        <v>0</v>
      </c>
      <c r="AB29" s="118">
        <f>IF(OR(出勤!AB29="⊙",出勤!AB29="×"),出勤!$E$66,IF(出勤!AB29="○",出勤!$L$66,IF(出勤!AB29="√",出勤!$R$66,IF(出勤!AB29="△",出勤!$X$66,0))))</f>
        <v>0</v>
      </c>
      <c r="AC29" s="118">
        <f>IF(OR(出勤!AC29="⊙",出勤!AC29="×"),出勤!$E$66,IF(出勤!AC29="○",出勤!$L$66,IF(出勤!AC29="√",出勤!$R$66,IF(出勤!AC29="△",出勤!$X$66,0))))</f>
        <v>0</v>
      </c>
      <c r="AD29" s="118">
        <f>IF(OR(出勤!AD29="⊙",出勤!AD29="×"),出勤!$E$66,IF(出勤!AD29="○",出勤!$L$66,IF(出勤!AD29="√",出勤!$R$66,IF(出勤!AD29="△",出勤!$X$66,0))))</f>
        <v>0</v>
      </c>
      <c r="AE29" s="118">
        <f>IF(OR(出勤!AE29="⊙",出勤!AE29="×"),出勤!$E$66,IF(出勤!AE29="○",出勤!$L$66,IF(出勤!AE29="√",出勤!$R$66,IF(出勤!AE29="△",出勤!$X$66,0))))</f>
        <v>0</v>
      </c>
      <c r="AF29" s="118">
        <f>IF(OR(出勤!AF29="⊙",出勤!AF29="×"),出勤!$E$66,IF(出勤!AF29="○",出勤!$L$66,IF(出勤!AF29="√",出勤!$R$66,IF(出勤!AF29="△",出勤!$X$66,0))))</f>
        <v>0</v>
      </c>
      <c r="AG29" s="118">
        <f>IF(OR(出勤!AG29="⊙",出勤!AG29="×"),出勤!$E$66,IF(出勤!AG29="○",出勤!$L$66,IF(出勤!AG29="√",出勤!$R$66,IF(出勤!AG29="△",出勤!$X$66,0))))</f>
        <v>0</v>
      </c>
      <c r="AH29" s="118">
        <f>IF(OR(出勤!AH29="⊙",出勤!AH29="×"),出勤!$E$66,IF(出勤!AH29="○",出勤!$L$66,IF(出勤!AH29="√",出勤!$R$66,IF(出勤!AH29="△",出勤!$X$66,0))))</f>
        <v>0</v>
      </c>
      <c r="AI29" s="75">
        <f t="shared" si="0"/>
        <v>100</v>
      </c>
    </row>
    <row r="30" s="110" customFormat="1" ht="17" customHeight="1" spans="1:35">
      <c r="A30" s="75" t="str">
        <f>IF(作业!A28="","",作业!A28)</f>
        <v/>
      </c>
      <c r="B30" s="75" t="str">
        <f>IF(作业!B28="","",作业!B28)</f>
        <v/>
      </c>
      <c r="C30" s="118">
        <f>IF(OR(出勤!C30="⊙",出勤!C30="×"),出勤!$E$66,IF(出勤!C30="○",出勤!$L$66,IF(出勤!C30="√",出勤!$R$66,IF(出勤!C30="△",出勤!$X$66,0))))</f>
        <v>0</v>
      </c>
      <c r="D30" s="118">
        <f>IF(OR(出勤!D30="⊙",出勤!D30="×"),出勤!$E$66,IF(出勤!D30="○",出勤!$L$66,IF(出勤!D30="√",出勤!$R$66,IF(出勤!D30="△",出勤!$X$66,0))))</f>
        <v>0</v>
      </c>
      <c r="E30" s="118">
        <f>IF(OR(出勤!E30="⊙",出勤!E30="×"),出勤!$E$66,IF(出勤!E30="○",出勤!$L$66,IF(出勤!E30="√",出勤!$R$66,IF(出勤!E30="△",出勤!$X$66,0))))</f>
        <v>0</v>
      </c>
      <c r="F30" s="118">
        <f>IF(OR(出勤!F30="⊙",出勤!F30="×"),出勤!$E$66,IF(出勤!F30="○",出勤!$L$66,IF(出勤!F30="√",出勤!$R$66,IF(出勤!F30="△",出勤!$X$66,0))))</f>
        <v>0</v>
      </c>
      <c r="G30" s="118">
        <f>IF(OR(出勤!G30="⊙",出勤!G30="×"),出勤!$E$66,IF(出勤!G30="○",出勤!$L$66,IF(出勤!G30="√",出勤!$R$66,IF(出勤!G30="△",出勤!$X$66,0))))</f>
        <v>0</v>
      </c>
      <c r="H30" s="118">
        <f>IF(OR(出勤!H30="⊙",出勤!H30="×"),出勤!$E$66,IF(出勤!H30="○",出勤!$L$66,IF(出勤!H30="√",出勤!$R$66,IF(出勤!H30="△",出勤!$X$66,0))))</f>
        <v>0</v>
      </c>
      <c r="I30" s="118">
        <f>IF(OR(出勤!I30="⊙",出勤!I30="×"),出勤!$E$66,IF(出勤!I30="○",出勤!$L$66,IF(出勤!I30="√",出勤!$R$66,IF(出勤!I30="△",出勤!$X$66,0))))</f>
        <v>0</v>
      </c>
      <c r="J30" s="118">
        <f>IF(OR(出勤!J30="⊙",出勤!J30="×"),出勤!$E$66,IF(出勤!J30="○",出勤!$L$66,IF(出勤!J30="√",出勤!$R$66,IF(出勤!J30="△",出勤!$X$66,0))))</f>
        <v>0</v>
      </c>
      <c r="K30" s="118">
        <f>IF(OR(出勤!K30="⊙",出勤!K30="×"),出勤!$E$66,IF(出勤!K30="○",出勤!$L$66,IF(出勤!K30="√",出勤!$R$66,IF(出勤!K30="△",出勤!$X$66,0))))</f>
        <v>0</v>
      </c>
      <c r="L30" s="118">
        <f>IF(OR(出勤!L30="⊙",出勤!L30="×"),出勤!$E$66,IF(出勤!L30="○",出勤!$L$66,IF(出勤!L30="√",出勤!$R$66,IF(出勤!L30="△",出勤!$X$66,0))))</f>
        <v>0</v>
      </c>
      <c r="M30" s="118">
        <f>IF(OR(出勤!M30="⊙",出勤!M30="×"),出勤!$E$66,IF(出勤!M30="○",出勤!$L$66,IF(出勤!M30="√",出勤!$R$66,IF(出勤!M30="△",出勤!$X$66,0))))</f>
        <v>0</v>
      </c>
      <c r="N30" s="118">
        <f>IF(OR(出勤!N30="⊙",出勤!N30="×"),出勤!$E$66,IF(出勤!N30="○",出勤!$L$66,IF(出勤!N30="√",出勤!$R$66,IF(出勤!N30="△",出勤!$X$66,0))))</f>
        <v>0</v>
      </c>
      <c r="O30" s="118">
        <f>IF(OR(出勤!O30="⊙",出勤!O30="×"),出勤!$E$66,IF(出勤!O30="○",出勤!$L$66,IF(出勤!O30="√",出勤!$R$66,IF(出勤!O30="△",出勤!$X$66,0))))</f>
        <v>0</v>
      </c>
      <c r="P30" s="118">
        <f>IF(OR(出勤!P30="⊙",出勤!P30="×"),出勤!$E$66,IF(出勤!P30="○",出勤!$L$66,IF(出勤!P30="√",出勤!$R$66,IF(出勤!P30="△",出勤!$X$66,0))))</f>
        <v>0</v>
      </c>
      <c r="Q30" s="118">
        <f>IF(OR(出勤!Q30="⊙",出勤!Q30="×"),出勤!$E$66,IF(出勤!Q30="○",出勤!$L$66,IF(出勤!Q30="√",出勤!$R$66,IF(出勤!Q30="△",出勤!$X$66,0))))</f>
        <v>0</v>
      </c>
      <c r="R30" s="118">
        <f>IF(OR(出勤!R30="⊙",出勤!R30="×"),出勤!$E$66,IF(出勤!R30="○",出勤!$L$66,IF(出勤!R30="√",出勤!$R$66,IF(出勤!R30="△",出勤!$X$66,0))))</f>
        <v>0</v>
      </c>
      <c r="S30" s="118">
        <f>IF(OR(出勤!S30="⊙",出勤!S30="×"),出勤!$E$66,IF(出勤!S30="○",出勤!$L$66,IF(出勤!S30="√",出勤!$R$66,IF(出勤!S30="△",出勤!$X$66,0))))</f>
        <v>0</v>
      </c>
      <c r="T30" s="118">
        <f>IF(OR(出勤!T30="⊙",出勤!T30="×"),出勤!$E$66,IF(出勤!T30="○",出勤!$L$66,IF(出勤!T30="√",出勤!$R$66,IF(出勤!T30="△",出勤!$X$66,0))))</f>
        <v>0</v>
      </c>
      <c r="U30" s="118">
        <f>IF(OR(出勤!U30="⊙",出勤!U30="×"),出勤!$E$66,IF(出勤!U30="○",出勤!$L$66,IF(出勤!U30="√",出勤!$R$66,IF(出勤!U30="△",出勤!$X$66,0))))</f>
        <v>0</v>
      </c>
      <c r="V30" s="118">
        <f>IF(OR(出勤!V30="⊙",出勤!V30="×"),出勤!$E$66,IF(出勤!V30="○",出勤!$L$66,IF(出勤!V30="√",出勤!$R$66,IF(出勤!V30="△",出勤!$X$66,0))))</f>
        <v>0</v>
      </c>
      <c r="W30" s="118">
        <f>IF(OR(出勤!W30="⊙",出勤!W30="×"),出勤!$E$66,IF(出勤!W30="○",出勤!$L$66,IF(出勤!W30="√",出勤!$R$66,IF(出勤!W30="△",出勤!$X$66,0))))</f>
        <v>0</v>
      </c>
      <c r="X30" s="118">
        <f>IF(OR(出勤!X30="⊙",出勤!X30="×"),出勤!$E$66,IF(出勤!X30="○",出勤!$L$66,IF(出勤!X30="√",出勤!$R$66,IF(出勤!X30="△",出勤!$X$66,0))))</f>
        <v>0</v>
      </c>
      <c r="Y30" s="118">
        <f>IF(OR(出勤!Y30="⊙",出勤!Y30="×"),出勤!$E$66,IF(出勤!Y30="○",出勤!$L$66,IF(出勤!Y30="√",出勤!$R$66,IF(出勤!Y30="△",出勤!$X$66,0))))</f>
        <v>0</v>
      </c>
      <c r="Z30" s="118">
        <f>IF(OR(出勤!Z30="⊙",出勤!Z30="×"),出勤!$E$66,IF(出勤!Z30="○",出勤!$L$66,IF(出勤!Z30="√",出勤!$R$66,IF(出勤!Z30="△",出勤!$X$66,0))))</f>
        <v>0</v>
      </c>
      <c r="AA30" s="118">
        <f>IF(OR(出勤!AA30="⊙",出勤!AA30="×"),出勤!$E$66,IF(出勤!AA30="○",出勤!$L$66,IF(出勤!AA30="√",出勤!$R$66,IF(出勤!AA30="△",出勤!$X$66,0))))</f>
        <v>0</v>
      </c>
      <c r="AB30" s="118">
        <f>IF(OR(出勤!AB30="⊙",出勤!AB30="×"),出勤!$E$66,IF(出勤!AB30="○",出勤!$L$66,IF(出勤!AB30="√",出勤!$R$66,IF(出勤!AB30="△",出勤!$X$66,0))))</f>
        <v>0</v>
      </c>
      <c r="AC30" s="118">
        <f>IF(OR(出勤!AC30="⊙",出勤!AC30="×"),出勤!$E$66,IF(出勤!AC30="○",出勤!$L$66,IF(出勤!AC30="√",出勤!$R$66,IF(出勤!AC30="△",出勤!$X$66,0))))</f>
        <v>0</v>
      </c>
      <c r="AD30" s="118">
        <f>IF(OR(出勤!AD30="⊙",出勤!AD30="×"),出勤!$E$66,IF(出勤!AD30="○",出勤!$L$66,IF(出勤!AD30="√",出勤!$R$66,IF(出勤!AD30="△",出勤!$X$66,0))))</f>
        <v>0</v>
      </c>
      <c r="AE30" s="118">
        <f>IF(OR(出勤!AE30="⊙",出勤!AE30="×"),出勤!$E$66,IF(出勤!AE30="○",出勤!$L$66,IF(出勤!AE30="√",出勤!$R$66,IF(出勤!AE30="△",出勤!$X$66,0))))</f>
        <v>0</v>
      </c>
      <c r="AF30" s="118">
        <f>IF(OR(出勤!AF30="⊙",出勤!AF30="×"),出勤!$E$66,IF(出勤!AF30="○",出勤!$L$66,IF(出勤!AF30="√",出勤!$R$66,IF(出勤!AF30="△",出勤!$X$66,0))))</f>
        <v>0</v>
      </c>
      <c r="AG30" s="118">
        <f>IF(OR(出勤!AG30="⊙",出勤!AG30="×"),出勤!$E$66,IF(出勤!AG30="○",出勤!$L$66,IF(出勤!AG30="√",出勤!$R$66,IF(出勤!AG30="△",出勤!$X$66,0))))</f>
        <v>0</v>
      </c>
      <c r="AH30" s="118">
        <f>IF(OR(出勤!AH30="⊙",出勤!AH30="×"),出勤!$E$66,IF(出勤!AH30="○",出勤!$L$66,IF(出勤!AH30="√",出勤!$R$66,IF(出勤!AH30="△",出勤!$X$66,0))))</f>
        <v>0</v>
      </c>
      <c r="AI30" s="75">
        <f t="shared" si="0"/>
        <v>100</v>
      </c>
    </row>
    <row r="31" s="110" customFormat="1" ht="17" customHeight="1" spans="1:35">
      <c r="A31" s="75" t="str">
        <f>IF(作业!A29="","",作业!A29)</f>
        <v/>
      </c>
      <c r="B31" s="75" t="str">
        <f>IF(作业!B29="","",作业!B29)</f>
        <v/>
      </c>
      <c r="C31" s="118">
        <f>IF(OR(出勤!C31="⊙",出勤!C31="×"),出勤!$E$66,IF(出勤!C31="○",出勤!$L$66,IF(出勤!C31="√",出勤!$R$66,IF(出勤!C31="△",出勤!$X$66,0))))</f>
        <v>0</v>
      </c>
      <c r="D31" s="118">
        <f>IF(OR(出勤!D31="⊙",出勤!D31="×"),出勤!$E$66,IF(出勤!D31="○",出勤!$L$66,IF(出勤!D31="√",出勤!$R$66,IF(出勤!D31="△",出勤!$X$66,0))))</f>
        <v>0</v>
      </c>
      <c r="E31" s="118">
        <f>IF(OR(出勤!E31="⊙",出勤!E31="×"),出勤!$E$66,IF(出勤!E31="○",出勤!$L$66,IF(出勤!E31="√",出勤!$R$66,IF(出勤!E31="△",出勤!$X$66,0))))</f>
        <v>0</v>
      </c>
      <c r="F31" s="118">
        <f>IF(OR(出勤!F31="⊙",出勤!F31="×"),出勤!$E$66,IF(出勤!F31="○",出勤!$L$66,IF(出勤!F31="√",出勤!$R$66,IF(出勤!F31="△",出勤!$X$66,0))))</f>
        <v>0</v>
      </c>
      <c r="G31" s="118">
        <f>IF(OR(出勤!G31="⊙",出勤!G31="×"),出勤!$E$66,IF(出勤!G31="○",出勤!$L$66,IF(出勤!G31="√",出勤!$R$66,IF(出勤!G31="△",出勤!$X$66,0))))</f>
        <v>0</v>
      </c>
      <c r="H31" s="118">
        <f>IF(OR(出勤!H31="⊙",出勤!H31="×"),出勤!$E$66,IF(出勤!H31="○",出勤!$L$66,IF(出勤!H31="√",出勤!$R$66,IF(出勤!H31="△",出勤!$X$66,0))))</f>
        <v>0</v>
      </c>
      <c r="I31" s="118">
        <f>IF(OR(出勤!I31="⊙",出勤!I31="×"),出勤!$E$66,IF(出勤!I31="○",出勤!$L$66,IF(出勤!I31="√",出勤!$R$66,IF(出勤!I31="△",出勤!$X$66,0))))</f>
        <v>0</v>
      </c>
      <c r="J31" s="118">
        <f>IF(OR(出勤!J31="⊙",出勤!J31="×"),出勤!$E$66,IF(出勤!J31="○",出勤!$L$66,IF(出勤!J31="√",出勤!$R$66,IF(出勤!J31="△",出勤!$X$66,0))))</f>
        <v>0</v>
      </c>
      <c r="K31" s="118">
        <f>IF(OR(出勤!K31="⊙",出勤!K31="×"),出勤!$E$66,IF(出勤!K31="○",出勤!$L$66,IF(出勤!K31="√",出勤!$R$66,IF(出勤!K31="△",出勤!$X$66,0))))</f>
        <v>0</v>
      </c>
      <c r="L31" s="118">
        <f>IF(OR(出勤!L31="⊙",出勤!L31="×"),出勤!$E$66,IF(出勤!L31="○",出勤!$L$66,IF(出勤!L31="√",出勤!$R$66,IF(出勤!L31="△",出勤!$X$66,0))))</f>
        <v>0</v>
      </c>
      <c r="M31" s="118">
        <f>IF(OR(出勤!M31="⊙",出勤!M31="×"),出勤!$E$66,IF(出勤!M31="○",出勤!$L$66,IF(出勤!M31="√",出勤!$R$66,IF(出勤!M31="△",出勤!$X$66,0))))</f>
        <v>0</v>
      </c>
      <c r="N31" s="118">
        <f>IF(OR(出勤!N31="⊙",出勤!N31="×"),出勤!$E$66,IF(出勤!N31="○",出勤!$L$66,IF(出勤!N31="√",出勤!$R$66,IF(出勤!N31="△",出勤!$X$66,0))))</f>
        <v>0</v>
      </c>
      <c r="O31" s="118">
        <f>IF(OR(出勤!O31="⊙",出勤!O31="×"),出勤!$E$66,IF(出勤!O31="○",出勤!$L$66,IF(出勤!O31="√",出勤!$R$66,IF(出勤!O31="△",出勤!$X$66,0))))</f>
        <v>0</v>
      </c>
      <c r="P31" s="118">
        <f>IF(OR(出勤!P31="⊙",出勤!P31="×"),出勤!$E$66,IF(出勤!P31="○",出勤!$L$66,IF(出勤!P31="√",出勤!$R$66,IF(出勤!P31="△",出勤!$X$66,0))))</f>
        <v>0</v>
      </c>
      <c r="Q31" s="118">
        <f>IF(OR(出勤!Q31="⊙",出勤!Q31="×"),出勤!$E$66,IF(出勤!Q31="○",出勤!$L$66,IF(出勤!Q31="√",出勤!$R$66,IF(出勤!Q31="△",出勤!$X$66,0))))</f>
        <v>0</v>
      </c>
      <c r="R31" s="118">
        <f>IF(OR(出勤!R31="⊙",出勤!R31="×"),出勤!$E$66,IF(出勤!R31="○",出勤!$L$66,IF(出勤!R31="√",出勤!$R$66,IF(出勤!R31="△",出勤!$X$66,0))))</f>
        <v>0</v>
      </c>
      <c r="S31" s="118">
        <f>IF(OR(出勤!S31="⊙",出勤!S31="×"),出勤!$E$66,IF(出勤!S31="○",出勤!$L$66,IF(出勤!S31="√",出勤!$R$66,IF(出勤!S31="△",出勤!$X$66,0))))</f>
        <v>0</v>
      </c>
      <c r="T31" s="118">
        <f>IF(OR(出勤!T31="⊙",出勤!T31="×"),出勤!$E$66,IF(出勤!T31="○",出勤!$L$66,IF(出勤!T31="√",出勤!$R$66,IF(出勤!T31="△",出勤!$X$66,0))))</f>
        <v>0</v>
      </c>
      <c r="U31" s="118">
        <f>IF(OR(出勤!U31="⊙",出勤!U31="×"),出勤!$E$66,IF(出勤!U31="○",出勤!$L$66,IF(出勤!U31="√",出勤!$R$66,IF(出勤!U31="△",出勤!$X$66,0))))</f>
        <v>0</v>
      </c>
      <c r="V31" s="118">
        <f>IF(OR(出勤!V31="⊙",出勤!V31="×"),出勤!$E$66,IF(出勤!V31="○",出勤!$L$66,IF(出勤!V31="√",出勤!$R$66,IF(出勤!V31="△",出勤!$X$66,0))))</f>
        <v>0</v>
      </c>
      <c r="W31" s="118">
        <f>IF(OR(出勤!W31="⊙",出勤!W31="×"),出勤!$E$66,IF(出勤!W31="○",出勤!$L$66,IF(出勤!W31="√",出勤!$R$66,IF(出勤!W31="△",出勤!$X$66,0))))</f>
        <v>0</v>
      </c>
      <c r="X31" s="118">
        <f>IF(OR(出勤!X31="⊙",出勤!X31="×"),出勤!$E$66,IF(出勤!X31="○",出勤!$L$66,IF(出勤!X31="√",出勤!$R$66,IF(出勤!X31="△",出勤!$X$66,0))))</f>
        <v>0</v>
      </c>
      <c r="Y31" s="118">
        <f>IF(OR(出勤!Y31="⊙",出勤!Y31="×"),出勤!$E$66,IF(出勤!Y31="○",出勤!$L$66,IF(出勤!Y31="√",出勤!$R$66,IF(出勤!Y31="△",出勤!$X$66,0))))</f>
        <v>0</v>
      </c>
      <c r="Z31" s="118">
        <f>IF(OR(出勤!Z31="⊙",出勤!Z31="×"),出勤!$E$66,IF(出勤!Z31="○",出勤!$L$66,IF(出勤!Z31="√",出勤!$R$66,IF(出勤!Z31="△",出勤!$X$66,0))))</f>
        <v>0</v>
      </c>
      <c r="AA31" s="118">
        <f>IF(OR(出勤!AA31="⊙",出勤!AA31="×"),出勤!$E$66,IF(出勤!AA31="○",出勤!$L$66,IF(出勤!AA31="√",出勤!$R$66,IF(出勤!AA31="△",出勤!$X$66,0))))</f>
        <v>0</v>
      </c>
      <c r="AB31" s="118">
        <f>IF(OR(出勤!AB31="⊙",出勤!AB31="×"),出勤!$E$66,IF(出勤!AB31="○",出勤!$L$66,IF(出勤!AB31="√",出勤!$R$66,IF(出勤!AB31="△",出勤!$X$66,0))))</f>
        <v>0</v>
      </c>
      <c r="AC31" s="118">
        <f>IF(OR(出勤!AC31="⊙",出勤!AC31="×"),出勤!$E$66,IF(出勤!AC31="○",出勤!$L$66,IF(出勤!AC31="√",出勤!$R$66,IF(出勤!AC31="△",出勤!$X$66,0))))</f>
        <v>0</v>
      </c>
      <c r="AD31" s="118">
        <f>IF(OR(出勤!AD31="⊙",出勤!AD31="×"),出勤!$E$66,IF(出勤!AD31="○",出勤!$L$66,IF(出勤!AD31="√",出勤!$R$66,IF(出勤!AD31="△",出勤!$X$66,0))))</f>
        <v>0</v>
      </c>
      <c r="AE31" s="118">
        <f>IF(OR(出勤!AE31="⊙",出勤!AE31="×"),出勤!$E$66,IF(出勤!AE31="○",出勤!$L$66,IF(出勤!AE31="√",出勤!$R$66,IF(出勤!AE31="△",出勤!$X$66,0))))</f>
        <v>0</v>
      </c>
      <c r="AF31" s="118">
        <f>IF(OR(出勤!AF31="⊙",出勤!AF31="×"),出勤!$E$66,IF(出勤!AF31="○",出勤!$L$66,IF(出勤!AF31="√",出勤!$R$66,IF(出勤!AF31="△",出勤!$X$66,0))))</f>
        <v>0</v>
      </c>
      <c r="AG31" s="118">
        <f>IF(OR(出勤!AG31="⊙",出勤!AG31="×"),出勤!$E$66,IF(出勤!AG31="○",出勤!$L$66,IF(出勤!AG31="√",出勤!$R$66,IF(出勤!AG31="△",出勤!$X$66,0))))</f>
        <v>0</v>
      </c>
      <c r="AH31" s="118">
        <f>IF(OR(出勤!AH31="⊙",出勤!AH31="×"),出勤!$E$66,IF(出勤!AH31="○",出勤!$L$66,IF(出勤!AH31="√",出勤!$R$66,IF(出勤!AH31="△",出勤!$X$66,0))))</f>
        <v>0</v>
      </c>
      <c r="AI31" s="75">
        <f t="shared" si="0"/>
        <v>100</v>
      </c>
    </row>
    <row r="32" s="110" customFormat="1" ht="17" customHeight="1" spans="1:35">
      <c r="A32" s="75" t="str">
        <f>IF(作业!A30="","",作业!A30)</f>
        <v/>
      </c>
      <c r="B32" s="75" t="str">
        <f>IF(作业!B30="","",作业!B30)</f>
        <v/>
      </c>
      <c r="C32" s="118">
        <f>IF(OR(出勤!C32="⊙",出勤!C32="×"),出勤!$E$66,IF(出勤!C32="○",出勤!$L$66,IF(出勤!C32="√",出勤!$R$66,IF(出勤!C32="△",出勤!$X$66,0))))</f>
        <v>0</v>
      </c>
      <c r="D32" s="118">
        <f>IF(OR(出勤!D32="⊙",出勤!D32="×"),出勤!$E$66,IF(出勤!D32="○",出勤!$L$66,IF(出勤!D32="√",出勤!$R$66,IF(出勤!D32="△",出勤!$X$66,0))))</f>
        <v>0</v>
      </c>
      <c r="E32" s="118">
        <f>IF(OR(出勤!E32="⊙",出勤!E32="×"),出勤!$E$66,IF(出勤!E32="○",出勤!$L$66,IF(出勤!E32="√",出勤!$R$66,IF(出勤!E32="△",出勤!$X$66,0))))</f>
        <v>0</v>
      </c>
      <c r="F32" s="118">
        <f>IF(OR(出勤!F32="⊙",出勤!F32="×"),出勤!$E$66,IF(出勤!F32="○",出勤!$L$66,IF(出勤!F32="√",出勤!$R$66,IF(出勤!F32="△",出勤!$X$66,0))))</f>
        <v>0</v>
      </c>
      <c r="G32" s="118">
        <f>IF(OR(出勤!G32="⊙",出勤!G32="×"),出勤!$E$66,IF(出勤!G32="○",出勤!$L$66,IF(出勤!G32="√",出勤!$R$66,IF(出勤!G32="△",出勤!$X$66,0))))</f>
        <v>0</v>
      </c>
      <c r="H32" s="118">
        <f>IF(OR(出勤!H32="⊙",出勤!H32="×"),出勤!$E$66,IF(出勤!H32="○",出勤!$L$66,IF(出勤!H32="√",出勤!$R$66,IF(出勤!H32="△",出勤!$X$66,0))))</f>
        <v>0</v>
      </c>
      <c r="I32" s="118">
        <f>IF(OR(出勤!I32="⊙",出勤!I32="×"),出勤!$E$66,IF(出勤!I32="○",出勤!$L$66,IF(出勤!I32="√",出勤!$R$66,IF(出勤!I32="△",出勤!$X$66,0))))</f>
        <v>0</v>
      </c>
      <c r="J32" s="118">
        <f>IF(OR(出勤!J32="⊙",出勤!J32="×"),出勤!$E$66,IF(出勤!J32="○",出勤!$L$66,IF(出勤!J32="√",出勤!$R$66,IF(出勤!J32="△",出勤!$X$66,0))))</f>
        <v>0</v>
      </c>
      <c r="K32" s="118">
        <f>IF(OR(出勤!K32="⊙",出勤!K32="×"),出勤!$E$66,IF(出勤!K32="○",出勤!$L$66,IF(出勤!K32="√",出勤!$R$66,IF(出勤!K32="△",出勤!$X$66,0))))</f>
        <v>0</v>
      </c>
      <c r="L32" s="118">
        <f>IF(OR(出勤!L32="⊙",出勤!L32="×"),出勤!$E$66,IF(出勤!L32="○",出勤!$L$66,IF(出勤!L32="√",出勤!$R$66,IF(出勤!L32="△",出勤!$X$66,0))))</f>
        <v>0</v>
      </c>
      <c r="M32" s="118">
        <f>IF(OR(出勤!M32="⊙",出勤!M32="×"),出勤!$E$66,IF(出勤!M32="○",出勤!$L$66,IF(出勤!M32="√",出勤!$R$66,IF(出勤!M32="△",出勤!$X$66,0))))</f>
        <v>0</v>
      </c>
      <c r="N32" s="118">
        <f>IF(OR(出勤!N32="⊙",出勤!N32="×"),出勤!$E$66,IF(出勤!N32="○",出勤!$L$66,IF(出勤!N32="√",出勤!$R$66,IF(出勤!N32="△",出勤!$X$66,0))))</f>
        <v>0</v>
      </c>
      <c r="O32" s="118">
        <f>IF(OR(出勤!O32="⊙",出勤!O32="×"),出勤!$E$66,IF(出勤!O32="○",出勤!$L$66,IF(出勤!O32="√",出勤!$R$66,IF(出勤!O32="△",出勤!$X$66,0))))</f>
        <v>0</v>
      </c>
      <c r="P32" s="118">
        <f>IF(OR(出勤!P32="⊙",出勤!P32="×"),出勤!$E$66,IF(出勤!P32="○",出勤!$L$66,IF(出勤!P32="√",出勤!$R$66,IF(出勤!P32="△",出勤!$X$66,0))))</f>
        <v>0</v>
      </c>
      <c r="Q32" s="118">
        <f>IF(OR(出勤!Q32="⊙",出勤!Q32="×"),出勤!$E$66,IF(出勤!Q32="○",出勤!$L$66,IF(出勤!Q32="√",出勤!$R$66,IF(出勤!Q32="△",出勤!$X$66,0))))</f>
        <v>0</v>
      </c>
      <c r="R32" s="118">
        <f>IF(OR(出勤!R32="⊙",出勤!R32="×"),出勤!$E$66,IF(出勤!R32="○",出勤!$L$66,IF(出勤!R32="√",出勤!$R$66,IF(出勤!R32="△",出勤!$X$66,0))))</f>
        <v>0</v>
      </c>
      <c r="S32" s="118">
        <f>IF(OR(出勤!S32="⊙",出勤!S32="×"),出勤!$E$66,IF(出勤!S32="○",出勤!$L$66,IF(出勤!S32="√",出勤!$R$66,IF(出勤!S32="△",出勤!$X$66,0))))</f>
        <v>0</v>
      </c>
      <c r="T32" s="118">
        <f>IF(OR(出勤!T32="⊙",出勤!T32="×"),出勤!$E$66,IF(出勤!T32="○",出勤!$L$66,IF(出勤!T32="√",出勤!$R$66,IF(出勤!T32="△",出勤!$X$66,0))))</f>
        <v>0</v>
      </c>
      <c r="U32" s="118">
        <f>IF(OR(出勤!U32="⊙",出勤!U32="×"),出勤!$E$66,IF(出勤!U32="○",出勤!$L$66,IF(出勤!U32="√",出勤!$R$66,IF(出勤!U32="△",出勤!$X$66,0))))</f>
        <v>0</v>
      </c>
      <c r="V32" s="118">
        <f>IF(OR(出勤!V32="⊙",出勤!V32="×"),出勤!$E$66,IF(出勤!V32="○",出勤!$L$66,IF(出勤!V32="√",出勤!$R$66,IF(出勤!V32="△",出勤!$X$66,0))))</f>
        <v>0</v>
      </c>
      <c r="W32" s="118">
        <f>IF(OR(出勤!W32="⊙",出勤!W32="×"),出勤!$E$66,IF(出勤!W32="○",出勤!$L$66,IF(出勤!W32="√",出勤!$R$66,IF(出勤!W32="△",出勤!$X$66,0))))</f>
        <v>0</v>
      </c>
      <c r="X32" s="118">
        <f>IF(OR(出勤!X32="⊙",出勤!X32="×"),出勤!$E$66,IF(出勤!X32="○",出勤!$L$66,IF(出勤!X32="√",出勤!$R$66,IF(出勤!X32="△",出勤!$X$66,0))))</f>
        <v>0</v>
      </c>
      <c r="Y32" s="118">
        <f>IF(OR(出勤!Y32="⊙",出勤!Y32="×"),出勤!$E$66,IF(出勤!Y32="○",出勤!$L$66,IF(出勤!Y32="√",出勤!$R$66,IF(出勤!Y32="△",出勤!$X$66,0))))</f>
        <v>0</v>
      </c>
      <c r="Z32" s="118">
        <f>IF(OR(出勤!Z32="⊙",出勤!Z32="×"),出勤!$E$66,IF(出勤!Z32="○",出勤!$L$66,IF(出勤!Z32="√",出勤!$R$66,IF(出勤!Z32="△",出勤!$X$66,0))))</f>
        <v>0</v>
      </c>
      <c r="AA32" s="118">
        <f>IF(OR(出勤!AA32="⊙",出勤!AA32="×"),出勤!$E$66,IF(出勤!AA32="○",出勤!$L$66,IF(出勤!AA32="√",出勤!$R$66,IF(出勤!AA32="△",出勤!$X$66,0))))</f>
        <v>0</v>
      </c>
      <c r="AB32" s="118">
        <f>IF(OR(出勤!AB32="⊙",出勤!AB32="×"),出勤!$E$66,IF(出勤!AB32="○",出勤!$L$66,IF(出勤!AB32="√",出勤!$R$66,IF(出勤!AB32="△",出勤!$X$66,0))))</f>
        <v>0</v>
      </c>
      <c r="AC32" s="118">
        <f>IF(OR(出勤!AC32="⊙",出勤!AC32="×"),出勤!$E$66,IF(出勤!AC32="○",出勤!$L$66,IF(出勤!AC32="√",出勤!$R$66,IF(出勤!AC32="△",出勤!$X$66,0))))</f>
        <v>0</v>
      </c>
      <c r="AD32" s="118">
        <f>IF(OR(出勤!AD32="⊙",出勤!AD32="×"),出勤!$E$66,IF(出勤!AD32="○",出勤!$L$66,IF(出勤!AD32="√",出勤!$R$66,IF(出勤!AD32="△",出勤!$X$66,0))))</f>
        <v>0</v>
      </c>
      <c r="AE32" s="118">
        <f>IF(OR(出勤!AE32="⊙",出勤!AE32="×"),出勤!$E$66,IF(出勤!AE32="○",出勤!$L$66,IF(出勤!AE32="√",出勤!$R$66,IF(出勤!AE32="△",出勤!$X$66,0))))</f>
        <v>0</v>
      </c>
      <c r="AF32" s="118">
        <f>IF(OR(出勤!AF32="⊙",出勤!AF32="×"),出勤!$E$66,IF(出勤!AF32="○",出勤!$L$66,IF(出勤!AF32="√",出勤!$R$66,IF(出勤!AF32="△",出勤!$X$66,0))))</f>
        <v>0</v>
      </c>
      <c r="AG32" s="118">
        <f>IF(OR(出勤!AG32="⊙",出勤!AG32="×"),出勤!$E$66,IF(出勤!AG32="○",出勤!$L$66,IF(出勤!AG32="√",出勤!$R$66,IF(出勤!AG32="△",出勤!$X$66,0))))</f>
        <v>0</v>
      </c>
      <c r="AH32" s="118">
        <f>IF(OR(出勤!AH32="⊙",出勤!AH32="×"),出勤!$E$66,IF(出勤!AH32="○",出勤!$L$66,IF(出勤!AH32="√",出勤!$R$66,IF(出勤!AH32="△",出勤!$X$66,0))))</f>
        <v>0</v>
      </c>
      <c r="AI32" s="75">
        <f t="shared" si="0"/>
        <v>100</v>
      </c>
    </row>
    <row r="33" s="110" customFormat="1" ht="17" customHeight="1" spans="1:35">
      <c r="A33" s="75" t="str">
        <f>IF(作业!A31="","",作业!A31)</f>
        <v/>
      </c>
      <c r="B33" s="75" t="str">
        <f>IF(作业!B31="","",作业!B31)</f>
        <v/>
      </c>
      <c r="C33" s="118">
        <f>IF(OR(出勤!C33="⊙",出勤!C33="×"),出勤!$E$66,IF(出勤!C33="○",出勤!$L$66,IF(出勤!C33="√",出勤!$R$66,IF(出勤!C33="△",出勤!$X$66,0))))</f>
        <v>0</v>
      </c>
      <c r="D33" s="118">
        <f>IF(OR(出勤!D33="⊙",出勤!D33="×"),出勤!$E$66,IF(出勤!D33="○",出勤!$L$66,IF(出勤!D33="√",出勤!$R$66,IF(出勤!D33="△",出勤!$X$66,0))))</f>
        <v>0</v>
      </c>
      <c r="E33" s="118">
        <f>IF(OR(出勤!E33="⊙",出勤!E33="×"),出勤!$E$66,IF(出勤!E33="○",出勤!$L$66,IF(出勤!E33="√",出勤!$R$66,IF(出勤!E33="△",出勤!$X$66,0))))</f>
        <v>0</v>
      </c>
      <c r="F33" s="118">
        <f>IF(OR(出勤!F33="⊙",出勤!F33="×"),出勤!$E$66,IF(出勤!F33="○",出勤!$L$66,IF(出勤!F33="√",出勤!$R$66,IF(出勤!F33="△",出勤!$X$66,0))))</f>
        <v>0</v>
      </c>
      <c r="G33" s="118">
        <f>IF(OR(出勤!G33="⊙",出勤!G33="×"),出勤!$E$66,IF(出勤!G33="○",出勤!$L$66,IF(出勤!G33="√",出勤!$R$66,IF(出勤!G33="△",出勤!$X$66,0))))</f>
        <v>0</v>
      </c>
      <c r="H33" s="118">
        <f>IF(OR(出勤!H33="⊙",出勤!H33="×"),出勤!$E$66,IF(出勤!H33="○",出勤!$L$66,IF(出勤!H33="√",出勤!$R$66,IF(出勤!H33="△",出勤!$X$66,0))))</f>
        <v>0</v>
      </c>
      <c r="I33" s="118">
        <f>IF(OR(出勤!I33="⊙",出勤!I33="×"),出勤!$E$66,IF(出勤!I33="○",出勤!$L$66,IF(出勤!I33="√",出勤!$R$66,IF(出勤!I33="△",出勤!$X$66,0))))</f>
        <v>0</v>
      </c>
      <c r="J33" s="118">
        <f>IF(OR(出勤!J33="⊙",出勤!J33="×"),出勤!$E$66,IF(出勤!J33="○",出勤!$L$66,IF(出勤!J33="√",出勤!$R$66,IF(出勤!J33="△",出勤!$X$66,0))))</f>
        <v>0</v>
      </c>
      <c r="K33" s="118">
        <f>IF(OR(出勤!K33="⊙",出勤!K33="×"),出勤!$E$66,IF(出勤!K33="○",出勤!$L$66,IF(出勤!K33="√",出勤!$R$66,IF(出勤!K33="△",出勤!$X$66,0))))</f>
        <v>0</v>
      </c>
      <c r="L33" s="118">
        <f>IF(OR(出勤!L33="⊙",出勤!L33="×"),出勤!$E$66,IF(出勤!L33="○",出勤!$L$66,IF(出勤!L33="√",出勤!$R$66,IF(出勤!L33="△",出勤!$X$66,0))))</f>
        <v>0</v>
      </c>
      <c r="M33" s="118">
        <f>IF(OR(出勤!M33="⊙",出勤!M33="×"),出勤!$E$66,IF(出勤!M33="○",出勤!$L$66,IF(出勤!M33="√",出勤!$R$66,IF(出勤!M33="△",出勤!$X$66,0))))</f>
        <v>0</v>
      </c>
      <c r="N33" s="118">
        <f>IF(OR(出勤!N33="⊙",出勤!N33="×"),出勤!$E$66,IF(出勤!N33="○",出勤!$L$66,IF(出勤!N33="√",出勤!$R$66,IF(出勤!N33="△",出勤!$X$66,0))))</f>
        <v>0</v>
      </c>
      <c r="O33" s="118">
        <f>IF(OR(出勤!O33="⊙",出勤!O33="×"),出勤!$E$66,IF(出勤!O33="○",出勤!$L$66,IF(出勤!O33="√",出勤!$R$66,IF(出勤!O33="△",出勤!$X$66,0))))</f>
        <v>0</v>
      </c>
      <c r="P33" s="118">
        <f>IF(OR(出勤!P33="⊙",出勤!P33="×"),出勤!$E$66,IF(出勤!P33="○",出勤!$L$66,IF(出勤!P33="√",出勤!$R$66,IF(出勤!P33="△",出勤!$X$66,0))))</f>
        <v>0</v>
      </c>
      <c r="Q33" s="118">
        <f>IF(OR(出勤!Q33="⊙",出勤!Q33="×"),出勤!$E$66,IF(出勤!Q33="○",出勤!$L$66,IF(出勤!Q33="√",出勤!$R$66,IF(出勤!Q33="△",出勤!$X$66,0))))</f>
        <v>0</v>
      </c>
      <c r="R33" s="118">
        <f>IF(OR(出勤!R33="⊙",出勤!R33="×"),出勤!$E$66,IF(出勤!R33="○",出勤!$L$66,IF(出勤!R33="√",出勤!$R$66,IF(出勤!R33="△",出勤!$X$66,0))))</f>
        <v>0</v>
      </c>
      <c r="S33" s="118">
        <f>IF(OR(出勤!S33="⊙",出勤!S33="×"),出勤!$E$66,IF(出勤!S33="○",出勤!$L$66,IF(出勤!S33="√",出勤!$R$66,IF(出勤!S33="△",出勤!$X$66,0))))</f>
        <v>0</v>
      </c>
      <c r="T33" s="118">
        <f>IF(OR(出勤!T33="⊙",出勤!T33="×"),出勤!$E$66,IF(出勤!T33="○",出勤!$L$66,IF(出勤!T33="√",出勤!$R$66,IF(出勤!T33="△",出勤!$X$66,0))))</f>
        <v>0</v>
      </c>
      <c r="U33" s="118">
        <f>IF(OR(出勤!U33="⊙",出勤!U33="×"),出勤!$E$66,IF(出勤!U33="○",出勤!$L$66,IF(出勤!U33="√",出勤!$R$66,IF(出勤!U33="△",出勤!$X$66,0))))</f>
        <v>0</v>
      </c>
      <c r="V33" s="118">
        <f>IF(OR(出勤!V33="⊙",出勤!V33="×"),出勤!$E$66,IF(出勤!V33="○",出勤!$L$66,IF(出勤!V33="√",出勤!$R$66,IF(出勤!V33="△",出勤!$X$66,0))))</f>
        <v>0</v>
      </c>
      <c r="W33" s="118">
        <f>IF(OR(出勤!W33="⊙",出勤!W33="×"),出勤!$E$66,IF(出勤!W33="○",出勤!$L$66,IF(出勤!W33="√",出勤!$R$66,IF(出勤!W33="△",出勤!$X$66,0))))</f>
        <v>0</v>
      </c>
      <c r="X33" s="118">
        <f>IF(OR(出勤!X33="⊙",出勤!X33="×"),出勤!$E$66,IF(出勤!X33="○",出勤!$L$66,IF(出勤!X33="√",出勤!$R$66,IF(出勤!X33="△",出勤!$X$66,0))))</f>
        <v>0</v>
      </c>
      <c r="Y33" s="118">
        <f>IF(OR(出勤!Y33="⊙",出勤!Y33="×"),出勤!$E$66,IF(出勤!Y33="○",出勤!$L$66,IF(出勤!Y33="√",出勤!$R$66,IF(出勤!Y33="△",出勤!$X$66,0))))</f>
        <v>0</v>
      </c>
      <c r="Z33" s="118">
        <f>IF(OR(出勤!Z33="⊙",出勤!Z33="×"),出勤!$E$66,IF(出勤!Z33="○",出勤!$L$66,IF(出勤!Z33="√",出勤!$R$66,IF(出勤!Z33="△",出勤!$X$66,0))))</f>
        <v>0</v>
      </c>
      <c r="AA33" s="118">
        <f>IF(OR(出勤!AA33="⊙",出勤!AA33="×"),出勤!$E$66,IF(出勤!AA33="○",出勤!$L$66,IF(出勤!AA33="√",出勤!$R$66,IF(出勤!AA33="△",出勤!$X$66,0))))</f>
        <v>0</v>
      </c>
      <c r="AB33" s="118">
        <f>IF(OR(出勤!AB33="⊙",出勤!AB33="×"),出勤!$E$66,IF(出勤!AB33="○",出勤!$L$66,IF(出勤!AB33="√",出勤!$R$66,IF(出勤!AB33="△",出勤!$X$66,0))))</f>
        <v>0</v>
      </c>
      <c r="AC33" s="118">
        <f>IF(OR(出勤!AC33="⊙",出勤!AC33="×"),出勤!$E$66,IF(出勤!AC33="○",出勤!$L$66,IF(出勤!AC33="√",出勤!$R$66,IF(出勤!AC33="△",出勤!$X$66,0))))</f>
        <v>0</v>
      </c>
      <c r="AD33" s="118">
        <f>IF(OR(出勤!AD33="⊙",出勤!AD33="×"),出勤!$E$66,IF(出勤!AD33="○",出勤!$L$66,IF(出勤!AD33="√",出勤!$R$66,IF(出勤!AD33="△",出勤!$X$66,0))))</f>
        <v>0</v>
      </c>
      <c r="AE33" s="118">
        <f>IF(OR(出勤!AE33="⊙",出勤!AE33="×"),出勤!$E$66,IF(出勤!AE33="○",出勤!$L$66,IF(出勤!AE33="√",出勤!$R$66,IF(出勤!AE33="△",出勤!$X$66,0))))</f>
        <v>0</v>
      </c>
      <c r="AF33" s="118">
        <f>IF(OR(出勤!AF33="⊙",出勤!AF33="×"),出勤!$E$66,IF(出勤!AF33="○",出勤!$L$66,IF(出勤!AF33="√",出勤!$R$66,IF(出勤!AF33="△",出勤!$X$66,0))))</f>
        <v>0</v>
      </c>
      <c r="AG33" s="118">
        <f>IF(OR(出勤!AG33="⊙",出勤!AG33="×"),出勤!$E$66,IF(出勤!AG33="○",出勤!$L$66,IF(出勤!AG33="√",出勤!$R$66,IF(出勤!AG33="△",出勤!$X$66,0))))</f>
        <v>0</v>
      </c>
      <c r="AH33" s="118">
        <f>IF(OR(出勤!AH33="⊙",出勤!AH33="×"),出勤!$E$66,IF(出勤!AH33="○",出勤!$L$66,IF(出勤!AH33="√",出勤!$R$66,IF(出勤!AH33="△",出勤!$X$66,0))))</f>
        <v>0</v>
      </c>
      <c r="AI33" s="75">
        <f t="shared" si="0"/>
        <v>100</v>
      </c>
    </row>
    <row r="34" s="110" customFormat="1" ht="17" customHeight="1" spans="1:35">
      <c r="A34" s="75" t="str">
        <f>IF(作业!A32="","",作业!A32)</f>
        <v/>
      </c>
      <c r="B34" s="75" t="str">
        <f>IF(作业!B32="","",作业!B32)</f>
        <v/>
      </c>
      <c r="C34" s="118">
        <f>IF(OR(出勤!C34="⊙",出勤!C34="×"),出勤!$E$66,IF(出勤!C34="○",出勤!$L$66,IF(出勤!C34="√",出勤!$R$66,IF(出勤!C34="△",出勤!$X$66,0))))</f>
        <v>0</v>
      </c>
      <c r="D34" s="118">
        <f>IF(OR(出勤!D34="⊙",出勤!D34="×"),出勤!$E$66,IF(出勤!D34="○",出勤!$L$66,IF(出勤!D34="√",出勤!$R$66,IF(出勤!D34="△",出勤!$X$66,0))))</f>
        <v>0</v>
      </c>
      <c r="E34" s="118">
        <f>IF(OR(出勤!E34="⊙",出勤!E34="×"),出勤!$E$66,IF(出勤!E34="○",出勤!$L$66,IF(出勤!E34="√",出勤!$R$66,IF(出勤!E34="△",出勤!$X$66,0))))</f>
        <v>0</v>
      </c>
      <c r="F34" s="118">
        <f>IF(OR(出勤!F34="⊙",出勤!F34="×"),出勤!$E$66,IF(出勤!F34="○",出勤!$L$66,IF(出勤!F34="√",出勤!$R$66,IF(出勤!F34="△",出勤!$X$66,0))))</f>
        <v>0</v>
      </c>
      <c r="G34" s="118">
        <f>IF(OR(出勤!G34="⊙",出勤!G34="×"),出勤!$E$66,IF(出勤!G34="○",出勤!$L$66,IF(出勤!G34="√",出勤!$R$66,IF(出勤!G34="△",出勤!$X$66,0))))</f>
        <v>0</v>
      </c>
      <c r="H34" s="118">
        <f>IF(OR(出勤!H34="⊙",出勤!H34="×"),出勤!$E$66,IF(出勤!H34="○",出勤!$L$66,IF(出勤!H34="√",出勤!$R$66,IF(出勤!H34="△",出勤!$X$66,0))))</f>
        <v>0</v>
      </c>
      <c r="I34" s="118">
        <f>IF(OR(出勤!I34="⊙",出勤!I34="×"),出勤!$E$66,IF(出勤!I34="○",出勤!$L$66,IF(出勤!I34="√",出勤!$R$66,IF(出勤!I34="△",出勤!$X$66,0))))</f>
        <v>0</v>
      </c>
      <c r="J34" s="118">
        <f>IF(OR(出勤!J34="⊙",出勤!J34="×"),出勤!$E$66,IF(出勤!J34="○",出勤!$L$66,IF(出勤!J34="√",出勤!$R$66,IF(出勤!J34="△",出勤!$X$66,0))))</f>
        <v>0</v>
      </c>
      <c r="K34" s="118">
        <f>IF(OR(出勤!K34="⊙",出勤!K34="×"),出勤!$E$66,IF(出勤!K34="○",出勤!$L$66,IF(出勤!K34="√",出勤!$R$66,IF(出勤!K34="△",出勤!$X$66,0))))</f>
        <v>0</v>
      </c>
      <c r="L34" s="118">
        <f>IF(OR(出勤!L34="⊙",出勤!L34="×"),出勤!$E$66,IF(出勤!L34="○",出勤!$L$66,IF(出勤!L34="√",出勤!$R$66,IF(出勤!L34="△",出勤!$X$66,0))))</f>
        <v>0</v>
      </c>
      <c r="M34" s="118">
        <f>IF(OR(出勤!M34="⊙",出勤!M34="×"),出勤!$E$66,IF(出勤!M34="○",出勤!$L$66,IF(出勤!M34="√",出勤!$R$66,IF(出勤!M34="△",出勤!$X$66,0))))</f>
        <v>0</v>
      </c>
      <c r="N34" s="118">
        <f>IF(OR(出勤!N34="⊙",出勤!N34="×"),出勤!$E$66,IF(出勤!N34="○",出勤!$L$66,IF(出勤!N34="√",出勤!$R$66,IF(出勤!N34="△",出勤!$X$66,0))))</f>
        <v>0</v>
      </c>
      <c r="O34" s="118">
        <f>IF(OR(出勤!O34="⊙",出勤!O34="×"),出勤!$E$66,IF(出勤!O34="○",出勤!$L$66,IF(出勤!O34="√",出勤!$R$66,IF(出勤!O34="△",出勤!$X$66,0))))</f>
        <v>0</v>
      </c>
      <c r="P34" s="118">
        <f>IF(OR(出勤!P34="⊙",出勤!P34="×"),出勤!$E$66,IF(出勤!P34="○",出勤!$L$66,IF(出勤!P34="√",出勤!$R$66,IF(出勤!P34="△",出勤!$X$66,0))))</f>
        <v>0</v>
      </c>
      <c r="Q34" s="118">
        <f>IF(OR(出勤!Q34="⊙",出勤!Q34="×"),出勤!$E$66,IF(出勤!Q34="○",出勤!$L$66,IF(出勤!Q34="√",出勤!$R$66,IF(出勤!Q34="△",出勤!$X$66,0))))</f>
        <v>0</v>
      </c>
      <c r="R34" s="118">
        <f>IF(OR(出勤!R34="⊙",出勤!R34="×"),出勤!$E$66,IF(出勤!R34="○",出勤!$L$66,IF(出勤!R34="√",出勤!$R$66,IF(出勤!R34="△",出勤!$X$66,0))))</f>
        <v>0</v>
      </c>
      <c r="S34" s="118">
        <f>IF(OR(出勤!S34="⊙",出勤!S34="×"),出勤!$E$66,IF(出勤!S34="○",出勤!$L$66,IF(出勤!S34="√",出勤!$R$66,IF(出勤!S34="△",出勤!$X$66,0))))</f>
        <v>0</v>
      </c>
      <c r="T34" s="118">
        <f>IF(OR(出勤!T34="⊙",出勤!T34="×"),出勤!$E$66,IF(出勤!T34="○",出勤!$L$66,IF(出勤!T34="√",出勤!$R$66,IF(出勤!T34="△",出勤!$X$66,0))))</f>
        <v>0</v>
      </c>
      <c r="U34" s="118">
        <f>IF(OR(出勤!U34="⊙",出勤!U34="×"),出勤!$E$66,IF(出勤!U34="○",出勤!$L$66,IF(出勤!U34="√",出勤!$R$66,IF(出勤!U34="△",出勤!$X$66,0))))</f>
        <v>0</v>
      </c>
      <c r="V34" s="118">
        <f>IF(OR(出勤!V34="⊙",出勤!V34="×"),出勤!$E$66,IF(出勤!V34="○",出勤!$L$66,IF(出勤!V34="√",出勤!$R$66,IF(出勤!V34="△",出勤!$X$66,0))))</f>
        <v>0</v>
      </c>
      <c r="W34" s="118">
        <f>IF(OR(出勤!W34="⊙",出勤!W34="×"),出勤!$E$66,IF(出勤!W34="○",出勤!$L$66,IF(出勤!W34="√",出勤!$R$66,IF(出勤!W34="△",出勤!$X$66,0))))</f>
        <v>0</v>
      </c>
      <c r="X34" s="118">
        <f>IF(OR(出勤!X34="⊙",出勤!X34="×"),出勤!$E$66,IF(出勤!X34="○",出勤!$L$66,IF(出勤!X34="√",出勤!$R$66,IF(出勤!X34="△",出勤!$X$66,0))))</f>
        <v>0</v>
      </c>
      <c r="Y34" s="118">
        <f>IF(OR(出勤!Y34="⊙",出勤!Y34="×"),出勤!$E$66,IF(出勤!Y34="○",出勤!$L$66,IF(出勤!Y34="√",出勤!$R$66,IF(出勤!Y34="△",出勤!$X$66,0))))</f>
        <v>0</v>
      </c>
      <c r="Z34" s="118">
        <f>IF(OR(出勤!Z34="⊙",出勤!Z34="×"),出勤!$E$66,IF(出勤!Z34="○",出勤!$L$66,IF(出勤!Z34="√",出勤!$R$66,IF(出勤!Z34="△",出勤!$X$66,0))))</f>
        <v>0</v>
      </c>
      <c r="AA34" s="118">
        <f>IF(OR(出勤!AA34="⊙",出勤!AA34="×"),出勤!$E$66,IF(出勤!AA34="○",出勤!$L$66,IF(出勤!AA34="√",出勤!$R$66,IF(出勤!AA34="△",出勤!$X$66,0))))</f>
        <v>0</v>
      </c>
      <c r="AB34" s="118">
        <f>IF(OR(出勤!AB34="⊙",出勤!AB34="×"),出勤!$E$66,IF(出勤!AB34="○",出勤!$L$66,IF(出勤!AB34="√",出勤!$R$66,IF(出勤!AB34="△",出勤!$X$66,0))))</f>
        <v>0</v>
      </c>
      <c r="AC34" s="118">
        <f>IF(OR(出勤!AC34="⊙",出勤!AC34="×"),出勤!$E$66,IF(出勤!AC34="○",出勤!$L$66,IF(出勤!AC34="√",出勤!$R$66,IF(出勤!AC34="△",出勤!$X$66,0))))</f>
        <v>0</v>
      </c>
      <c r="AD34" s="118">
        <f>IF(OR(出勤!AD34="⊙",出勤!AD34="×"),出勤!$E$66,IF(出勤!AD34="○",出勤!$L$66,IF(出勤!AD34="√",出勤!$R$66,IF(出勤!AD34="△",出勤!$X$66,0))))</f>
        <v>0</v>
      </c>
      <c r="AE34" s="118">
        <f>IF(OR(出勤!AE34="⊙",出勤!AE34="×"),出勤!$E$66,IF(出勤!AE34="○",出勤!$L$66,IF(出勤!AE34="√",出勤!$R$66,IF(出勤!AE34="△",出勤!$X$66,0))))</f>
        <v>0</v>
      </c>
      <c r="AF34" s="118">
        <f>IF(OR(出勤!AF34="⊙",出勤!AF34="×"),出勤!$E$66,IF(出勤!AF34="○",出勤!$L$66,IF(出勤!AF34="√",出勤!$R$66,IF(出勤!AF34="△",出勤!$X$66,0))))</f>
        <v>0</v>
      </c>
      <c r="AG34" s="118">
        <f>IF(OR(出勤!AG34="⊙",出勤!AG34="×"),出勤!$E$66,IF(出勤!AG34="○",出勤!$L$66,IF(出勤!AG34="√",出勤!$R$66,IF(出勤!AG34="△",出勤!$X$66,0))))</f>
        <v>0</v>
      </c>
      <c r="AH34" s="118">
        <f>IF(OR(出勤!AH34="⊙",出勤!AH34="×"),出勤!$E$66,IF(出勤!AH34="○",出勤!$L$66,IF(出勤!AH34="√",出勤!$R$66,IF(出勤!AH34="△",出勤!$X$66,0))))</f>
        <v>0</v>
      </c>
      <c r="AI34" s="75">
        <f t="shared" si="0"/>
        <v>100</v>
      </c>
    </row>
    <row r="35" s="110" customFormat="1" ht="17" customHeight="1" spans="1:35">
      <c r="A35" s="75" t="str">
        <f>IF(作业!A33="","",作业!A33)</f>
        <v/>
      </c>
      <c r="B35" s="75" t="str">
        <f>IF(作业!B33="","",作业!B33)</f>
        <v/>
      </c>
      <c r="C35" s="118">
        <f>IF(OR(出勤!C35="⊙",出勤!C35="×"),出勤!$E$66,IF(出勤!C35="○",出勤!$L$66,IF(出勤!C35="√",出勤!$R$66,IF(出勤!C35="△",出勤!$X$66,0))))</f>
        <v>0</v>
      </c>
      <c r="D35" s="118">
        <f>IF(OR(出勤!D35="⊙",出勤!D35="×"),出勤!$E$66,IF(出勤!D35="○",出勤!$L$66,IF(出勤!D35="√",出勤!$R$66,IF(出勤!D35="△",出勤!$X$66,0))))</f>
        <v>0</v>
      </c>
      <c r="E35" s="118">
        <f>IF(OR(出勤!E35="⊙",出勤!E35="×"),出勤!$E$66,IF(出勤!E35="○",出勤!$L$66,IF(出勤!E35="√",出勤!$R$66,IF(出勤!E35="△",出勤!$X$66,0))))</f>
        <v>0</v>
      </c>
      <c r="F35" s="118">
        <f>IF(OR(出勤!F35="⊙",出勤!F35="×"),出勤!$E$66,IF(出勤!F35="○",出勤!$L$66,IF(出勤!F35="√",出勤!$R$66,IF(出勤!F35="△",出勤!$X$66,0))))</f>
        <v>0</v>
      </c>
      <c r="G35" s="118">
        <f>IF(OR(出勤!G35="⊙",出勤!G35="×"),出勤!$E$66,IF(出勤!G35="○",出勤!$L$66,IF(出勤!G35="√",出勤!$R$66,IF(出勤!G35="△",出勤!$X$66,0))))</f>
        <v>0</v>
      </c>
      <c r="H35" s="118">
        <f>IF(OR(出勤!H35="⊙",出勤!H35="×"),出勤!$E$66,IF(出勤!H35="○",出勤!$L$66,IF(出勤!H35="√",出勤!$R$66,IF(出勤!H35="△",出勤!$X$66,0))))</f>
        <v>0</v>
      </c>
      <c r="I35" s="118">
        <f>IF(OR(出勤!I35="⊙",出勤!I35="×"),出勤!$E$66,IF(出勤!I35="○",出勤!$L$66,IF(出勤!I35="√",出勤!$R$66,IF(出勤!I35="△",出勤!$X$66,0))))</f>
        <v>0</v>
      </c>
      <c r="J35" s="118">
        <f>IF(OR(出勤!J35="⊙",出勤!J35="×"),出勤!$E$66,IF(出勤!J35="○",出勤!$L$66,IF(出勤!J35="√",出勤!$R$66,IF(出勤!J35="△",出勤!$X$66,0))))</f>
        <v>0</v>
      </c>
      <c r="K35" s="118">
        <f>IF(OR(出勤!K35="⊙",出勤!K35="×"),出勤!$E$66,IF(出勤!K35="○",出勤!$L$66,IF(出勤!K35="√",出勤!$R$66,IF(出勤!K35="△",出勤!$X$66,0))))</f>
        <v>0</v>
      </c>
      <c r="L35" s="118">
        <f>IF(OR(出勤!L35="⊙",出勤!L35="×"),出勤!$E$66,IF(出勤!L35="○",出勤!$L$66,IF(出勤!L35="√",出勤!$R$66,IF(出勤!L35="△",出勤!$X$66,0))))</f>
        <v>0</v>
      </c>
      <c r="M35" s="118">
        <f>IF(OR(出勤!M35="⊙",出勤!M35="×"),出勤!$E$66,IF(出勤!M35="○",出勤!$L$66,IF(出勤!M35="√",出勤!$R$66,IF(出勤!M35="△",出勤!$X$66,0))))</f>
        <v>0</v>
      </c>
      <c r="N35" s="118">
        <f>IF(OR(出勤!N35="⊙",出勤!N35="×"),出勤!$E$66,IF(出勤!N35="○",出勤!$L$66,IF(出勤!N35="√",出勤!$R$66,IF(出勤!N35="△",出勤!$X$66,0))))</f>
        <v>0</v>
      </c>
      <c r="O35" s="118">
        <f>IF(OR(出勤!O35="⊙",出勤!O35="×"),出勤!$E$66,IF(出勤!O35="○",出勤!$L$66,IF(出勤!O35="√",出勤!$R$66,IF(出勤!O35="△",出勤!$X$66,0))))</f>
        <v>0</v>
      </c>
      <c r="P35" s="118">
        <f>IF(OR(出勤!P35="⊙",出勤!P35="×"),出勤!$E$66,IF(出勤!P35="○",出勤!$L$66,IF(出勤!P35="√",出勤!$R$66,IF(出勤!P35="△",出勤!$X$66,0))))</f>
        <v>0</v>
      </c>
      <c r="Q35" s="118">
        <f>IF(OR(出勤!Q35="⊙",出勤!Q35="×"),出勤!$E$66,IF(出勤!Q35="○",出勤!$L$66,IF(出勤!Q35="√",出勤!$R$66,IF(出勤!Q35="△",出勤!$X$66,0))))</f>
        <v>0</v>
      </c>
      <c r="R35" s="118">
        <f>IF(OR(出勤!R35="⊙",出勤!R35="×"),出勤!$E$66,IF(出勤!R35="○",出勤!$L$66,IF(出勤!R35="√",出勤!$R$66,IF(出勤!R35="△",出勤!$X$66,0))))</f>
        <v>0</v>
      </c>
      <c r="S35" s="118">
        <f>IF(OR(出勤!S35="⊙",出勤!S35="×"),出勤!$E$66,IF(出勤!S35="○",出勤!$L$66,IF(出勤!S35="√",出勤!$R$66,IF(出勤!S35="△",出勤!$X$66,0))))</f>
        <v>0</v>
      </c>
      <c r="T35" s="118">
        <f>IF(OR(出勤!T35="⊙",出勤!T35="×"),出勤!$E$66,IF(出勤!T35="○",出勤!$L$66,IF(出勤!T35="√",出勤!$R$66,IF(出勤!T35="△",出勤!$X$66,0))))</f>
        <v>0</v>
      </c>
      <c r="U35" s="118">
        <f>IF(OR(出勤!U35="⊙",出勤!U35="×"),出勤!$E$66,IF(出勤!U35="○",出勤!$L$66,IF(出勤!U35="√",出勤!$R$66,IF(出勤!U35="△",出勤!$X$66,0))))</f>
        <v>0</v>
      </c>
      <c r="V35" s="118">
        <f>IF(OR(出勤!V35="⊙",出勤!V35="×"),出勤!$E$66,IF(出勤!V35="○",出勤!$L$66,IF(出勤!V35="√",出勤!$R$66,IF(出勤!V35="△",出勤!$X$66,0))))</f>
        <v>0</v>
      </c>
      <c r="W35" s="118">
        <f>IF(OR(出勤!W35="⊙",出勤!W35="×"),出勤!$E$66,IF(出勤!W35="○",出勤!$L$66,IF(出勤!W35="√",出勤!$R$66,IF(出勤!W35="△",出勤!$X$66,0))))</f>
        <v>0</v>
      </c>
      <c r="X35" s="118">
        <f>IF(OR(出勤!X35="⊙",出勤!X35="×"),出勤!$E$66,IF(出勤!X35="○",出勤!$L$66,IF(出勤!X35="√",出勤!$R$66,IF(出勤!X35="△",出勤!$X$66,0))))</f>
        <v>0</v>
      </c>
      <c r="Y35" s="118">
        <f>IF(OR(出勤!Y35="⊙",出勤!Y35="×"),出勤!$E$66,IF(出勤!Y35="○",出勤!$L$66,IF(出勤!Y35="√",出勤!$R$66,IF(出勤!Y35="△",出勤!$X$66,0))))</f>
        <v>0</v>
      </c>
      <c r="Z35" s="118">
        <f>IF(OR(出勤!Z35="⊙",出勤!Z35="×"),出勤!$E$66,IF(出勤!Z35="○",出勤!$L$66,IF(出勤!Z35="√",出勤!$R$66,IF(出勤!Z35="△",出勤!$X$66,0))))</f>
        <v>0</v>
      </c>
      <c r="AA35" s="118">
        <f>IF(OR(出勤!AA35="⊙",出勤!AA35="×"),出勤!$E$66,IF(出勤!AA35="○",出勤!$L$66,IF(出勤!AA35="√",出勤!$R$66,IF(出勤!AA35="△",出勤!$X$66,0))))</f>
        <v>0</v>
      </c>
      <c r="AB35" s="118">
        <f>IF(OR(出勤!AB35="⊙",出勤!AB35="×"),出勤!$E$66,IF(出勤!AB35="○",出勤!$L$66,IF(出勤!AB35="√",出勤!$R$66,IF(出勤!AB35="△",出勤!$X$66,0))))</f>
        <v>0</v>
      </c>
      <c r="AC35" s="118">
        <f>IF(OR(出勤!AC35="⊙",出勤!AC35="×"),出勤!$E$66,IF(出勤!AC35="○",出勤!$L$66,IF(出勤!AC35="√",出勤!$R$66,IF(出勤!AC35="△",出勤!$X$66,0))))</f>
        <v>0</v>
      </c>
      <c r="AD35" s="118">
        <f>IF(OR(出勤!AD35="⊙",出勤!AD35="×"),出勤!$E$66,IF(出勤!AD35="○",出勤!$L$66,IF(出勤!AD35="√",出勤!$R$66,IF(出勤!AD35="△",出勤!$X$66,0))))</f>
        <v>0</v>
      </c>
      <c r="AE35" s="118">
        <f>IF(OR(出勤!AE35="⊙",出勤!AE35="×"),出勤!$E$66,IF(出勤!AE35="○",出勤!$L$66,IF(出勤!AE35="√",出勤!$R$66,IF(出勤!AE35="△",出勤!$X$66,0))))</f>
        <v>0</v>
      </c>
      <c r="AF35" s="118">
        <f>IF(OR(出勤!AF35="⊙",出勤!AF35="×"),出勤!$E$66,IF(出勤!AF35="○",出勤!$L$66,IF(出勤!AF35="√",出勤!$R$66,IF(出勤!AF35="△",出勤!$X$66,0))))</f>
        <v>0</v>
      </c>
      <c r="AG35" s="118">
        <f>IF(OR(出勤!AG35="⊙",出勤!AG35="×"),出勤!$E$66,IF(出勤!AG35="○",出勤!$L$66,IF(出勤!AG35="√",出勤!$R$66,IF(出勤!AG35="△",出勤!$X$66,0))))</f>
        <v>0</v>
      </c>
      <c r="AH35" s="118">
        <f>IF(OR(出勤!AH35="⊙",出勤!AH35="×"),出勤!$E$66,IF(出勤!AH35="○",出勤!$L$66,IF(出勤!AH35="√",出勤!$R$66,IF(出勤!AH35="△",出勤!$X$66,0))))</f>
        <v>0</v>
      </c>
      <c r="AI35" s="75">
        <f t="shared" si="0"/>
        <v>100</v>
      </c>
    </row>
    <row r="36" s="110" customFormat="1" ht="17" customHeight="1" spans="1:35">
      <c r="A36" s="75" t="str">
        <f>IF(作业!A34="","",作业!A34)</f>
        <v/>
      </c>
      <c r="B36" s="75" t="str">
        <f>IF(作业!B34="","",作业!B34)</f>
        <v/>
      </c>
      <c r="C36" s="118">
        <f>IF(OR(出勤!C36="⊙",出勤!C36="×"),出勤!$E$66,IF(出勤!C36="○",出勤!$L$66,IF(出勤!C36="√",出勤!$R$66,IF(出勤!C36="△",出勤!$X$66,0))))</f>
        <v>0</v>
      </c>
      <c r="D36" s="118">
        <f>IF(OR(出勤!D36="⊙",出勤!D36="×"),出勤!$E$66,IF(出勤!D36="○",出勤!$L$66,IF(出勤!D36="√",出勤!$R$66,IF(出勤!D36="△",出勤!$X$66,0))))</f>
        <v>0</v>
      </c>
      <c r="E36" s="118">
        <f>IF(OR(出勤!E36="⊙",出勤!E36="×"),出勤!$E$66,IF(出勤!E36="○",出勤!$L$66,IF(出勤!E36="√",出勤!$R$66,IF(出勤!E36="△",出勤!$X$66,0))))</f>
        <v>0</v>
      </c>
      <c r="F36" s="118">
        <f>IF(OR(出勤!F36="⊙",出勤!F36="×"),出勤!$E$66,IF(出勤!F36="○",出勤!$L$66,IF(出勤!F36="√",出勤!$R$66,IF(出勤!F36="△",出勤!$X$66,0))))</f>
        <v>0</v>
      </c>
      <c r="G36" s="118">
        <f>IF(OR(出勤!G36="⊙",出勤!G36="×"),出勤!$E$66,IF(出勤!G36="○",出勤!$L$66,IF(出勤!G36="√",出勤!$R$66,IF(出勤!G36="△",出勤!$X$66,0))))</f>
        <v>0</v>
      </c>
      <c r="H36" s="118">
        <f>IF(OR(出勤!H36="⊙",出勤!H36="×"),出勤!$E$66,IF(出勤!H36="○",出勤!$L$66,IF(出勤!H36="√",出勤!$R$66,IF(出勤!H36="△",出勤!$X$66,0))))</f>
        <v>0</v>
      </c>
      <c r="I36" s="118">
        <f>IF(OR(出勤!I36="⊙",出勤!I36="×"),出勤!$E$66,IF(出勤!I36="○",出勤!$L$66,IF(出勤!I36="√",出勤!$R$66,IF(出勤!I36="△",出勤!$X$66,0))))</f>
        <v>0</v>
      </c>
      <c r="J36" s="118">
        <f>IF(OR(出勤!J36="⊙",出勤!J36="×"),出勤!$E$66,IF(出勤!J36="○",出勤!$L$66,IF(出勤!J36="√",出勤!$R$66,IF(出勤!J36="△",出勤!$X$66,0))))</f>
        <v>0</v>
      </c>
      <c r="K36" s="118">
        <f>IF(OR(出勤!K36="⊙",出勤!K36="×"),出勤!$E$66,IF(出勤!K36="○",出勤!$L$66,IF(出勤!K36="√",出勤!$R$66,IF(出勤!K36="△",出勤!$X$66,0))))</f>
        <v>0</v>
      </c>
      <c r="L36" s="118">
        <f>IF(OR(出勤!L36="⊙",出勤!L36="×"),出勤!$E$66,IF(出勤!L36="○",出勤!$L$66,IF(出勤!L36="√",出勤!$R$66,IF(出勤!L36="△",出勤!$X$66,0))))</f>
        <v>0</v>
      </c>
      <c r="M36" s="118">
        <f>IF(OR(出勤!M36="⊙",出勤!M36="×"),出勤!$E$66,IF(出勤!M36="○",出勤!$L$66,IF(出勤!M36="√",出勤!$R$66,IF(出勤!M36="△",出勤!$X$66,0))))</f>
        <v>0</v>
      </c>
      <c r="N36" s="118">
        <f>IF(OR(出勤!N36="⊙",出勤!N36="×"),出勤!$E$66,IF(出勤!N36="○",出勤!$L$66,IF(出勤!N36="√",出勤!$R$66,IF(出勤!N36="△",出勤!$X$66,0))))</f>
        <v>0</v>
      </c>
      <c r="O36" s="118">
        <f>IF(OR(出勤!O36="⊙",出勤!O36="×"),出勤!$E$66,IF(出勤!O36="○",出勤!$L$66,IF(出勤!O36="√",出勤!$R$66,IF(出勤!O36="△",出勤!$X$66,0))))</f>
        <v>0</v>
      </c>
      <c r="P36" s="118">
        <f>IF(OR(出勤!P36="⊙",出勤!P36="×"),出勤!$E$66,IF(出勤!P36="○",出勤!$L$66,IF(出勤!P36="√",出勤!$R$66,IF(出勤!P36="△",出勤!$X$66,0))))</f>
        <v>0</v>
      </c>
      <c r="Q36" s="118">
        <f>IF(OR(出勤!Q36="⊙",出勤!Q36="×"),出勤!$E$66,IF(出勤!Q36="○",出勤!$L$66,IF(出勤!Q36="√",出勤!$R$66,IF(出勤!Q36="△",出勤!$X$66,0))))</f>
        <v>0</v>
      </c>
      <c r="R36" s="118">
        <f>IF(OR(出勤!R36="⊙",出勤!R36="×"),出勤!$E$66,IF(出勤!R36="○",出勤!$L$66,IF(出勤!R36="√",出勤!$R$66,IF(出勤!R36="△",出勤!$X$66,0))))</f>
        <v>0</v>
      </c>
      <c r="S36" s="118">
        <f>IF(OR(出勤!S36="⊙",出勤!S36="×"),出勤!$E$66,IF(出勤!S36="○",出勤!$L$66,IF(出勤!S36="√",出勤!$R$66,IF(出勤!S36="△",出勤!$X$66,0))))</f>
        <v>0</v>
      </c>
      <c r="T36" s="118">
        <f>IF(OR(出勤!T36="⊙",出勤!T36="×"),出勤!$E$66,IF(出勤!T36="○",出勤!$L$66,IF(出勤!T36="√",出勤!$R$66,IF(出勤!T36="△",出勤!$X$66,0))))</f>
        <v>0</v>
      </c>
      <c r="U36" s="118">
        <f>IF(OR(出勤!U36="⊙",出勤!U36="×"),出勤!$E$66,IF(出勤!U36="○",出勤!$L$66,IF(出勤!U36="√",出勤!$R$66,IF(出勤!U36="△",出勤!$X$66,0))))</f>
        <v>0</v>
      </c>
      <c r="V36" s="118">
        <f>IF(OR(出勤!V36="⊙",出勤!V36="×"),出勤!$E$66,IF(出勤!V36="○",出勤!$L$66,IF(出勤!V36="√",出勤!$R$66,IF(出勤!V36="△",出勤!$X$66,0))))</f>
        <v>0</v>
      </c>
      <c r="W36" s="118">
        <f>IF(OR(出勤!W36="⊙",出勤!W36="×"),出勤!$E$66,IF(出勤!W36="○",出勤!$L$66,IF(出勤!W36="√",出勤!$R$66,IF(出勤!W36="△",出勤!$X$66,0))))</f>
        <v>0</v>
      </c>
      <c r="X36" s="118">
        <f>IF(OR(出勤!X36="⊙",出勤!X36="×"),出勤!$E$66,IF(出勤!X36="○",出勤!$L$66,IF(出勤!X36="√",出勤!$R$66,IF(出勤!X36="△",出勤!$X$66,0))))</f>
        <v>0</v>
      </c>
      <c r="Y36" s="118">
        <f>IF(OR(出勤!Y36="⊙",出勤!Y36="×"),出勤!$E$66,IF(出勤!Y36="○",出勤!$L$66,IF(出勤!Y36="√",出勤!$R$66,IF(出勤!Y36="△",出勤!$X$66,0))))</f>
        <v>0</v>
      </c>
      <c r="Z36" s="118">
        <f>IF(OR(出勤!Z36="⊙",出勤!Z36="×"),出勤!$E$66,IF(出勤!Z36="○",出勤!$L$66,IF(出勤!Z36="√",出勤!$R$66,IF(出勤!Z36="△",出勤!$X$66,0))))</f>
        <v>0</v>
      </c>
      <c r="AA36" s="118">
        <f>IF(OR(出勤!AA36="⊙",出勤!AA36="×"),出勤!$E$66,IF(出勤!AA36="○",出勤!$L$66,IF(出勤!AA36="√",出勤!$R$66,IF(出勤!AA36="△",出勤!$X$66,0))))</f>
        <v>0</v>
      </c>
      <c r="AB36" s="118">
        <f>IF(OR(出勤!AB36="⊙",出勤!AB36="×"),出勤!$E$66,IF(出勤!AB36="○",出勤!$L$66,IF(出勤!AB36="√",出勤!$R$66,IF(出勤!AB36="△",出勤!$X$66,0))))</f>
        <v>0</v>
      </c>
      <c r="AC36" s="118">
        <f>IF(OR(出勤!AC36="⊙",出勤!AC36="×"),出勤!$E$66,IF(出勤!AC36="○",出勤!$L$66,IF(出勤!AC36="√",出勤!$R$66,IF(出勤!AC36="△",出勤!$X$66,0))))</f>
        <v>0</v>
      </c>
      <c r="AD36" s="118">
        <f>IF(OR(出勤!AD36="⊙",出勤!AD36="×"),出勤!$E$66,IF(出勤!AD36="○",出勤!$L$66,IF(出勤!AD36="√",出勤!$R$66,IF(出勤!AD36="△",出勤!$X$66,0))))</f>
        <v>0</v>
      </c>
      <c r="AE36" s="118">
        <f>IF(OR(出勤!AE36="⊙",出勤!AE36="×"),出勤!$E$66,IF(出勤!AE36="○",出勤!$L$66,IF(出勤!AE36="√",出勤!$R$66,IF(出勤!AE36="△",出勤!$X$66,0))))</f>
        <v>0</v>
      </c>
      <c r="AF36" s="118">
        <f>IF(OR(出勤!AF36="⊙",出勤!AF36="×"),出勤!$E$66,IF(出勤!AF36="○",出勤!$L$66,IF(出勤!AF36="√",出勤!$R$66,IF(出勤!AF36="△",出勤!$X$66,0))))</f>
        <v>0</v>
      </c>
      <c r="AG36" s="118">
        <f>IF(OR(出勤!AG36="⊙",出勤!AG36="×"),出勤!$E$66,IF(出勤!AG36="○",出勤!$L$66,IF(出勤!AG36="√",出勤!$R$66,IF(出勤!AG36="△",出勤!$X$66,0))))</f>
        <v>0</v>
      </c>
      <c r="AH36" s="118">
        <f>IF(OR(出勤!AH36="⊙",出勤!AH36="×"),出勤!$E$66,IF(出勤!AH36="○",出勤!$L$66,IF(出勤!AH36="√",出勤!$R$66,IF(出勤!AH36="△",出勤!$X$66,0))))</f>
        <v>0</v>
      </c>
      <c r="AI36" s="75">
        <f t="shared" si="0"/>
        <v>100</v>
      </c>
    </row>
    <row r="37" s="110" customFormat="1" ht="17" customHeight="1" spans="1:35">
      <c r="A37" s="75" t="str">
        <f>IF(作业!A35="","",作业!A35)</f>
        <v/>
      </c>
      <c r="B37" s="75" t="str">
        <f>IF(作业!B35="","",作业!B35)</f>
        <v/>
      </c>
      <c r="C37" s="118">
        <f>IF(OR(出勤!C37="⊙",出勤!C37="×"),出勤!$E$66,IF(出勤!C37="○",出勤!$L$66,IF(出勤!C37="√",出勤!$R$66,IF(出勤!C37="△",出勤!$X$66,0))))</f>
        <v>0</v>
      </c>
      <c r="D37" s="118">
        <f>IF(OR(出勤!D37="⊙",出勤!D37="×"),出勤!$E$66,IF(出勤!D37="○",出勤!$L$66,IF(出勤!D37="√",出勤!$R$66,IF(出勤!D37="△",出勤!$X$66,0))))</f>
        <v>0</v>
      </c>
      <c r="E37" s="118">
        <f>IF(OR(出勤!E37="⊙",出勤!E37="×"),出勤!$E$66,IF(出勤!E37="○",出勤!$L$66,IF(出勤!E37="√",出勤!$R$66,IF(出勤!E37="△",出勤!$X$66,0))))</f>
        <v>0</v>
      </c>
      <c r="F37" s="118">
        <f>IF(OR(出勤!F37="⊙",出勤!F37="×"),出勤!$E$66,IF(出勤!F37="○",出勤!$L$66,IF(出勤!F37="√",出勤!$R$66,IF(出勤!F37="△",出勤!$X$66,0))))</f>
        <v>0</v>
      </c>
      <c r="G37" s="118">
        <f>IF(OR(出勤!G37="⊙",出勤!G37="×"),出勤!$E$66,IF(出勤!G37="○",出勤!$L$66,IF(出勤!G37="√",出勤!$R$66,IF(出勤!G37="△",出勤!$X$66,0))))</f>
        <v>0</v>
      </c>
      <c r="H37" s="118">
        <f>IF(OR(出勤!H37="⊙",出勤!H37="×"),出勤!$E$66,IF(出勤!H37="○",出勤!$L$66,IF(出勤!H37="√",出勤!$R$66,IF(出勤!H37="△",出勤!$X$66,0))))</f>
        <v>0</v>
      </c>
      <c r="I37" s="118">
        <f>IF(OR(出勤!I37="⊙",出勤!I37="×"),出勤!$E$66,IF(出勤!I37="○",出勤!$L$66,IF(出勤!I37="√",出勤!$R$66,IF(出勤!I37="△",出勤!$X$66,0))))</f>
        <v>0</v>
      </c>
      <c r="J37" s="118">
        <f>IF(OR(出勤!J37="⊙",出勤!J37="×"),出勤!$E$66,IF(出勤!J37="○",出勤!$L$66,IF(出勤!J37="√",出勤!$R$66,IF(出勤!J37="△",出勤!$X$66,0))))</f>
        <v>0</v>
      </c>
      <c r="K37" s="118">
        <f>IF(OR(出勤!K37="⊙",出勤!K37="×"),出勤!$E$66,IF(出勤!K37="○",出勤!$L$66,IF(出勤!K37="√",出勤!$R$66,IF(出勤!K37="△",出勤!$X$66,0))))</f>
        <v>0</v>
      </c>
      <c r="L37" s="118">
        <f>IF(OR(出勤!L37="⊙",出勤!L37="×"),出勤!$E$66,IF(出勤!L37="○",出勤!$L$66,IF(出勤!L37="√",出勤!$R$66,IF(出勤!L37="△",出勤!$X$66,0))))</f>
        <v>0</v>
      </c>
      <c r="M37" s="118">
        <f>IF(OR(出勤!M37="⊙",出勤!M37="×"),出勤!$E$66,IF(出勤!M37="○",出勤!$L$66,IF(出勤!M37="√",出勤!$R$66,IF(出勤!M37="△",出勤!$X$66,0))))</f>
        <v>0</v>
      </c>
      <c r="N37" s="118">
        <f>IF(OR(出勤!N37="⊙",出勤!N37="×"),出勤!$E$66,IF(出勤!N37="○",出勤!$L$66,IF(出勤!N37="√",出勤!$R$66,IF(出勤!N37="△",出勤!$X$66,0))))</f>
        <v>0</v>
      </c>
      <c r="O37" s="118">
        <f>IF(OR(出勤!O37="⊙",出勤!O37="×"),出勤!$E$66,IF(出勤!O37="○",出勤!$L$66,IF(出勤!O37="√",出勤!$R$66,IF(出勤!O37="△",出勤!$X$66,0))))</f>
        <v>0</v>
      </c>
      <c r="P37" s="118">
        <f>IF(OR(出勤!P37="⊙",出勤!P37="×"),出勤!$E$66,IF(出勤!P37="○",出勤!$L$66,IF(出勤!P37="√",出勤!$R$66,IF(出勤!P37="△",出勤!$X$66,0))))</f>
        <v>0</v>
      </c>
      <c r="Q37" s="118">
        <f>IF(OR(出勤!Q37="⊙",出勤!Q37="×"),出勤!$E$66,IF(出勤!Q37="○",出勤!$L$66,IF(出勤!Q37="√",出勤!$R$66,IF(出勤!Q37="△",出勤!$X$66,0))))</f>
        <v>0</v>
      </c>
      <c r="R37" s="118">
        <f>IF(OR(出勤!R37="⊙",出勤!R37="×"),出勤!$E$66,IF(出勤!R37="○",出勤!$L$66,IF(出勤!R37="√",出勤!$R$66,IF(出勤!R37="△",出勤!$X$66,0))))</f>
        <v>0</v>
      </c>
      <c r="S37" s="118">
        <f>IF(OR(出勤!S37="⊙",出勤!S37="×"),出勤!$E$66,IF(出勤!S37="○",出勤!$L$66,IF(出勤!S37="√",出勤!$R$66,IF(出勤!S37="△",出勤!$X$66,0))))</f>
        <v>0</v>
      </c>
      <c r="T37" s="118">
        <f>IF(OR(出勤!T37="⊙",出勤!T37="×"),出勤!$E$66,IF(出勤!T37="○",出勤!$L$66,IF(出勤!T37="√",出勤!$R$66,IF(出勤!T37="△",出勤!$X$66,0))))</f>
        <v>0</v>
      </c>
      <c r="U37" s="118">
        <f>IF(OR(出勤!U37="⊙",出勤!U37="×"),出勤!$E$66,IF(出勤!U37="○",出勤!$L$66,IF(出勤!U37="√",出勤!$R$66,IF(出勤!U37="△",出勤!$X$66,0))))</f>
        <v>0</v>
      </c>
      <c r="V37" s="118">
        <f>IF(OR(出勤!V37="⊙",出勤!V37="×"),出勤!$E$66,IF(出勤!V37="○",出勤!$L$66,IF(出勤!V37="√",出勤!$R$66,IF(出勤!V37="△",出勤!$X$66,0))))</f>
        <v>0</v>
      </c>
      <c r="W37" s="118">
        <f>IF(OR(出勤!W37="⊙",出勤!W37="×"),出勤!$E$66,IF(出勤!W37="○",出勤!$L$66,IF(出勤!W37="√",出勤!$R$66,IF(出勤!W37="△",出勤!$X$66,0))))</f>
        <v>0</v>
      </c>
      <c r="X37" s="118">
        <f>IF(OR(出勤!X37="⊙",出勤!X37="×"),出勤!$E$66,IF(出勤!X37="○",出勤!$L$66,IF(出勤!X37="√",出勤!$R$66,IF(出勤!X37="△",出勤!$X$66,0))))</f>
        <v>0</v>
      </c>
      <c r="Y37" s="118">
        <f>IF(OR(出勤!Y37="⊙",出勤!Y37="×"),出勤!$E$66,IF(出勤!Y37="○",出勤!$L$66,IF(出勤!Y37="√",出勤!$R$66,IF(出勤!Y37="△",出勤!$X$66,0))))</f>
        <v>0</v>
      </c>
      <c r="Z37" s="118">
        <f>IF(OR(出勤!Z37="⊙",出勤!Z37="×"),出勤!$E$66,IF(出勤!Z37="○",出勤!$L$66,IF(出勤!Z37="√",出勤!$R$66,IF(出勤!Z37="△",出勤!$X$66,0))))</f>
        <v>0</v>
      </c>
      <c r="AA37" s="118">
        <f>IF(OR(出勤!AA37="⊙",出勤!AA37="×"),出勤!$E$66,IF(出勤!AA37="○",出勤!$L$66,IF(出勤!AA37="√",出勤!$R$66,IF(出勤!AA37="△",出勤!$X$66,0))))</f>
        <v>0</v>
      </c>
      <c r="AB37" s="118">
        <f>IF(OR(出勤!AB37="⊙",出勤!AB37="×"),出勤!$E$66,IF(出勤!AB37="○",出勤!$L$66,IF(出勤!AB37="√",出勤!$R$66,IF(出勤!AB37="△",出勤!$X$66,0))))</f>
        <v>0</v>
      </c>
      <c r="AC37" s="118">
        <f>IF(OR(出勤!AC37="⊙",出勤!AC37="×"),出勤!$E$66,IF(出勤!AC37="○",出勤!$L$66,IF(出勤!AC37="√",出勤!$R$66,IF(出勤!AC37="△",出勤!$X$66,0))))</f>
        <v>0</v>
      </c>
      <c r="AD37" s="118">
        <f>IF(OR(出勤!AD37="⊙",出勤!AD37="×"),出勤!$E$66,IF(出勤!AD37="○",出勤!$L$66,IF(出勤!AD37="√",出勤!$R$66,IF(出勤!AD37="△",出勤!$X$66,0))))</f>
        <v>0</v>
      </c>
      <c r="AE37" s="118">
        <f>IF(OR(出勤!AE37="⊙",出勤!AE37="×"),出勤!$E$66,IF(出勤!AE37="○",出勤!$L$66,IF(出勤!AE37="√",出勤!$R$66,IF(出勤!AE37="△",出勤!$X$66,0))))</f>
        <v>0</v>
      </c>
      <c r="AF37" s="118">
        <f>IF(OR(出勤!AF37="⊙",出勤!AF37="×"),出勤!$E$66,IF(出勤!AF37="○",出勤!$L$66,IF(出勤!AF37="√",出勤!$R$66,IF(出勤!AF37="△",出勤!$X$66,0))))</f>
        <v>0</v>
      </c>
      <c r="AG37" s="118">
        <f>IF(OR(出勤!AG37="⊙",出勤!AG37="×"),出勤!$E$66,IF(出勤!AG37="○",出勤!$L$66,IF(出勤!AG37="√",出勤!$R$66,IF(出勤!AG37="△",出勤!$X$66,0))))</f>
        <v>0</v>
      </c>
      <c r="AH37" s="118">
        <f>IF(OR(出勤!AH37="⊙",出勤!AH37="×"),出勤!$E$66,IF(出勤!AH37="○",出勤!$L$66,IF(出勤!AH37="√",出勤!$R$66,IF(出勤!AH37="△",出勤!$X$66,0))))</f>
        <v>0</v>
      </c>
      <c r="AI37" s="75">
        <f t="shared" si="0"/>
        <v>100</v>
      </c>
    </row>
    <row r="38" s="110" customFormat="1" ht="17" customHeight="1" spans="1:35">
      <c r="A38" s="75" t="str">
        <f>IF(作业!A36="","",作业!A36)</f>
        <v/>
      </c>
      <c r="B38" s="75" t="str">
        <f>IF(作业!B36="","",作业!B36)</f>
        <v/>
      </c>
      <c r="C38" s="118">
        <f>IF(OR(出勤!C38="⊙",出勤!C38="×"),出勤!$E$66,IF(出勤!C38="○",出勤!$L$66,IF(出勤!C38="√",出勤!$R$66,IF(出勤!C38="△",出勤!$X$66,0))))</f>
        <v>0</v>
      </c>
      <c r="D38" s="118">
        <f>IF(OR(出勤!D38="⊙",出勤!D38="×"),出勤!$E$66,IF(出勤!D38="○",出勤!$L$66,IF(出勤!D38="√",出勤!$R$66,IF(出勤!D38="△",出勤!$X$66,0))))</f>
        <v>0</v>
      </c>
      <c r="E38" s="118">
        <f>IF(OR(出勤!E38="⊙",出勤!E38="×"),出勤!$E$66,IF(出勤!E38="○",出勤!$L$66,IF(出勤!E38="√",出勤!$R$66,IF(出勤!E38="△",出勤!$X$66,0))))</f>
        <v>0</v>
      </c>
      <c r="F38" s="118">
        <f>IF(OR(出勤!F38="⊙",出勤!F38="×"),出勤!$E$66,IF(出勤!F38="○",出勤!$L$66,IF(出勤!F38="√",出勤!$R$66,IF(出勤!F38="△",出勤!$X$66,0))))</f>
        <v>0</v>
      </c>
      <c r="G38" s="118">
        <f>IF(OR(出勤!G38="⊙",出勤!G38="×"),出勤!$E$66,IF(出勤!G38="○",出勤!$L$66,IF(出勤!G38="√",出勤!$R$66,IF(出勤!G38="△",出勤!$X$66,0))))</f>
        <v>0</v>
      </c>
      <c r="H38" s="118">
        <f>IF(OR(出勤!H38="⊙",出勤!H38="×"),出勤!$E$66,IF(出勤!H38="○",出勤!$L$66,IF(出勤!H38="√",出勤!$R$66,IF(出勤!H38="△",出勤!$X$66,0))))</f>
        <v>0</v>
      </c>
      <c r="I38" s="118">
        <f>IF(OR(出勤!I38="⊙",出勤!I38="×"),出勤!$E$66,IF(出勤!I38="○",出勤!$L$66,IF(出勤!I38="√",出勤!$R$66,IF(出勤!I38="△",出勤!$X$66,0))))</f>
        <v>0</v>
      </c>
      <c r="J38" s="118">
        <f>IF(OR(出勤!J38="⊙",出勤!J38="×"),出勤!$E$66,IF(出勤!J38="○",出勤!$L$66,IF(出勤!J38="√",出勤!$R$66,IF(出勤!J38="△",出勤!$X$66,0))))</f>
        <v>0</v>
      </c>
      <c r="K38" s="118">
        <f>IF(OR(出勤!K38="⊙",出勤!K38="×"),出勤!$E$66,IF(出勤!K38="○",出勤!$L$66,IF(出勤!K38="√",出勤!$R$66,IF(出勤!K38="△",出勤!$X$66,0))))</f>
        <v>0</v>
      </c>
      <c r="L38" s="118">
        <f>IF(OR(出勤!L38="⊙",出勤!L38="×"),出勤!$E$66,IF(出勤!L38="○",出勤!$L$66,IF(出勤!L38="√",出勤!$R$66,IF(出勤!L38="△",出勤!$X$66,0))))</f>
        <v>0</v>
      </c>
      <c r="M38" s="118">
        <f>IF(OR(出勤!M38="⊙",出勤!M38="×"),出勤!$E$66,IF(出勤!M38="○",出勤!$L$66,IF(出勤!M38="√",出勤!$R$66,IF(出勤!M38="△",出勤!$X$66,0))))</f>
        <v>0</v>
      </c>
      <c r="N38" s="118">
        <f>IF(OR(出勤!N38="⊙",出勤!N38="×"),出勤!$E$66,IF(出勤!N38="○",出勤!$L$66,IF(出勤!N38="√",出勤!$R$66,IF(出勤!N38="△",出勤!$X$66,0))))</f>
        <v>0</v>
      </c>
      <c r="O38" s="118">
        <f>IF(OR(出勤!O38="⊙",出勤!O38="×"),出勤!$E$66,IF(出勤!O38="○",出勤!$L$66,IF(出勤!O38="√",出勤!$R$66,IF(出勤!O38="△",出勤!$X$66,0))))</f>
        <v>0</v>
      </c>
      <c r="P38" s="118">
        <f>IF(OR(出勤!P38="⊙",出勤!P38="×"),出勤!$E$66,IF(出勤!P38="○",出勤!$L$66,IF(出勤!P38="√",出勤!$R$66,IF(出勤!P38="△",出勤!$X$66,0))))</f>
        <v>0</v>
      </c>
      <c r="Q38" s="118">
        <f>IF(OR(出勤!Q38="⊙",出勤!Q38="×"),出勤!$E$66,IF(出勤!Q38="○",出勤!$L$66,IF(出勤!Q38="√",出勤!$R$66,IF(出勤!Q38="△",出勤!$X$66,0))))</f>
        <v>0</v>
      </c>
      <c r="R38" s="118">
        <f>IF(OR(出勤!R38="⊙",出勤!R38="×"),出勤!$E$66,IF(出勤!R38="○",出勤!$L$66,IF(出勤!R38="√",出勤!$R$66,IF(出勤!R38="△",出勤!$X$66,0))))</f>
        <v>0</v>
      </c>
      <c r="S38" s="118">
        <f>IF(OR(出勤!S38="⊙",出勤!S38="×"),出勤!$E$66,IF(出勤!S38="○",出勤!$L$66,IF(出勤!S38="√",出勤!$R$66,IF(出勤!S38="△",出勤!$X$66,0))))</f>
        <v>0</v>
      </c>
      <c r="T38" s="118">
        <f>IF(OR(出勤!T38="⊙",出勤!T38="×"),出勤!$E$66,IF(出勤!T38="○",出勤!$L$66,IF(出勤!T38="√",出勤!$R$66,IF(出勤!T38="△",出勤!$X$66,0))))</f>
        <v>0</v>
      </c>
      <c r="U38" s="118">
        <f>IF(OR(出勤!U38="⊙",出勤!U38="×"),出勤!$E$66,IF(出勤!U38="○",出勤!$L$66,IF(出勤!U38="√",出勤!$R$66,IF(出勤!U38="△",出勤!$X$66,0))))</f>
        <v>0</v>
      </c>
      <c r="V38" s="118">
        <f>IF(OR(出勤!V38="⊙",出勤!V38="×"),出勤!$E$66,IF(出勤!V38="○",出勤!$L$66,IF(出勤!V38="√",出勤!$R$66,IF(出勤!V38="△",出勤!$X$66,0))))</f>
        <v>0</v>
      </c>
      <c r="W38" s="118">
        <f>IF(OR(出勤!W38="⊙",出勤!W38="×"),出勤!$E$66,IF(出勤!W38="○",出勤!$L$66,IF(出勤!W38="√",出勤!$R$66,IF(出勤!W38="△",出勤!$X$66,0))))</f>
        <v>0</v>
      </c>
      <c r="X38" s="118">
        <f>IF(OR(出勤!X38="⊙",出勤!X38="×"),出勤!$E$66,IF(出勤!X38="○",出勤!$L$66,IF(出勤!X38="√",出勤!$R$66,IF(出勤!X38="△",出勤!$X$66,0))))</f>
        <v>0</v>
      </c>
      <c r="Y38" s="118">
        <f>IF(OR(出勤!Y38="⊙",出勤!Y38="×"),出勤!$E$66,IF(出勤!Y38="○",出勤!$L$66,IF(出勤!Y38="√",出勤!$R$66,IF(出勤!Y38="△",出勤!$X$66,0))))</f>
        <v>0</v>
      </c>
      <c r="Z38" s="118">
        <f>IF(OR(出勤!Z38="⊙",出勤!Z38="×"),出勤!$E$66,IF(出勤!Z38="○",出勤!$L$66,IF(出勤!Z38="√",出勤!$R$66,IF(出勤!Z38="△",出勤!$X$66,0))))</f>
        <v>0</v>
      </c>
      <c r="AA38" s="118">
        <f>IF(OR(出勤!AA38="⊙",出勤!AA38="×"),出勤!$E$66,IF(出勤!AA38="○",出勤!$L$66,IF(出勤!AA38="√",出勤!$R$66,IF(出勤!AA38="△",出勤!$X$66,0))))</f>
        <v>0</v>
      </c>
      <c r="AB38" s="118">
        <f>IF(OR(出勤!AB38="⊙",出勤!AB38="×"),出勤!$E$66,IF(出勤!AB38="○",出勤!$L$66,IF(出勤!AB38="√",出勤!$R$66,IF(出勤!AB38="△",出勤!$X$66,0))))</f>
        <v>0</v>
      </c>
      <c r="AC38" s="118">
        <f>IF(OR(出勤!AC38="⊙",出勤!AC38="×"),出勤!$E$66,IF(出勤!AC38="○",出勤!$L$66,IF(出勤!AC38="√",出勤!$R$66,IF(出勤!AC38="△",出勤!$X$66,0))))</f>
        <v>0</v>
      </c>
      <c r="AD38" s="118">
        <f>IF(OR(出勤!AD38="⊙",出勤!AD38="×"),出勤!$E$66,IF(出勤!AD38="○",出勤!$L$66,IF(出勤!AD38="√",出勤!$R$66,IF(出勤!AD38="△",出勤!$X$66,0))))</f>
        <v>0</v>
      </c>
      <c r="AE38" s="118">
        <f>IF(OR(出勤!AE38="⊙",出勤!AE38="×"),出勤!$E$66,IF(出勤!AE38="○",出勤!$L$66,IF(出勤!AE38="√",出勤!$R$66,IF(出勤!AE38="△",出勤!$X$66,0))))</f>
        <v>0</v>
      </c>
      <c r="AF38" s="118">
        <f>IF(OR(出勤!AF38="⊙",出勤!AF38="×"),出勤!$E$66,IF(出勤!AF38="○",出勤!$L$66,IF(出勤!AF38="√",出勤!$R$66,IF(出勤!AF38="△",出勤!$X$66,0))))</f>
        <v>0</v>
      </c>
      <c r="AG38" s="118">
        <f>IF(OR(出勤!AG38="⊙",出勤!AG38="×"),出勤!$E$66,IF(出勤!AG38="○",出勤!$L$66,IF(出勤!AG38="√",出勤!$R$66,IF(出勤!AG38="△",出勤!$X$66,0))))</f>
        <v>0</v>
      </c>
      <c r="AH38" s="118">
        <f>IF(OR(出勤!AH38="⊙",出勤!AH38="×"),出勤!$E$66,IF(出勤!AH38="○",出勤!$L$66,IF(出勤!AH38="√",出勤!$R$66,IF(出勤!AH38="△",出勤!$X$66,0))))</f>
        <v>0</v>
      </c>
      <c r="AI38" s="75">
        <f t="shared" si="0"/>
        <v>100</v>
      </c>
    </row>
    <row r="39" s="110" customFormat="1" ht="17" customHeight="1" spans="1:35">
      <c r="A39" s="75" t="str">
        <f>IF(作业!A37="","",作业!A37)</f>
        <v/>
      </c>
      <c r="B39" s="75" t="str">
        <f>IF(作业!B37="","",作业!B37)</f>
        <v/>
      </c>
      <c r="C39" s="118">
        <f>IF(OR(出勤!C39="⊙",出勤!C39="×"),出勤!$E$66,IF(出勤!C39="○",出勤!$L$66,IF(出勤!C39="√",出勤!$R$66,IF(出勤!C39="△",出勤!$X$66,0))))</f>
        <v>0</v>
      </c>
      <c r="D39" s="118">
        <f>IF(OR(出勤!D39="⊙",出勤!D39="×"),出勤!$E$66,IF(出勤!D39="○",出勤!$L$66,IF(出勤!D39="√",出勤!$R$66,IF(出勤!D39="△",出勤!$X$66,0))))</f>
        <v>0</v>
      </c>
      <c r="E39" s="118">
        <f>IF(OR(出勤!E39="⊙",出勤!E39="×"),出勤!$E$66,IF(出勤!E39="○",出勤!$L$66,IF(出勤!E39="√",出勤!$R$66,IF(出勤!E39="△",出勤!$X$66,0))))</f>
        <v>0</v>
      </c>
      <c r="F39" s="118">
        <f>IF(OR(出勤!F39="⊙",出勤!F39="×"),出勤!$E$66,IF(出勤!F39="○",出勤!$L$66,IF(出勤!F39="√",出勤!$R$66,IF(出勤!F39="△",出勤!$X$66,0))))</f>
        <v>0</v>
      </c>
      <c r="G39" s="118">
        <f>IF(OR(出勤!G39="⊙",出勤!G39="×"),出勤!$E$66,IF(出勤!G39="○",出勤!$L$66,IF(出勤!G39="√",出勤!$R$66,IF(出勤!G39="△",出勤!$X$66,0))))</f>
        <v>0</v>
      </c>
      <c r="H39" s="118">
        <f>IF(OR(出勤!H39="⊙",出勤!H39="×"),出勤!$E$66,IF(出勤!H39="○",出勤!$L$66,IF(出勤!H39="√",出勤!$R$66,IF(出勤!H39="△",出勤!$X$66,0))))</f>
        <v>0</v>
      </c>
      <c r="I39" s="118">
        <f>IF(OR(出勤!I39="⊙",出勤!I39="×"),出勤!$E$66,IF(出勤!I39="○",出勤!$L$66,IF(出勤!I39="√",出勤!$R$66,IF(出勤!I39="△",出勤!$X$66,0))))</f>
        <v>0</v>
      </c>
      <c r="J39" s="118">
        <f>IF(OR(出勤!J39="⊙",出勤!J39="×"),出勤!$E$66,IF(出勤!J39="○",出勤!$L$66,IF(出勤!J39="√",出勤!$R$66,IF(出勤!J39="△",出勤!$X$66,0))))</f>
        <v>0</v>
      </c>
      <c r="K39" s="118">
        <f>IF(OR(出勤!K39="⊙",出勤!K39="×"),出勤!$E$66,IF(出勤!K39="○",出勤!$L$66,IF(出勤!K39="√",出勤!$R$66,IF(出勤!K39="△",出勤!$X$66,0))))</f>
        <v>0</v>
      </c>
      <c r="L39" s="118">
        <f>IF(OR(出勤!L39="⊙",出勤!L39="×"),出勤!$E$66,IF(出勤!L39="○",出勤!$L$66,IF(出勤!L39="√",出勤!$R$66,IF(出勤!L39="△",出勤!$X$66,0))))</f>
        <v>0</v>
      </c>
      <c r="M39" s="118">
        <f>IF(OR(出勤!M39="⊙",出勤!M39="×"),出勤!$E$66,IF(出勤!M39="○",出勤!$L$66,IF(出勤!M39="√",出勤!$R$66,IF(出勤!M39="△",出勤!$X$66,0))))</f>
        <v>0</v>
      </c>
      <c r="N39" s="118">
        <f>IF(OR(出勤!N39="⊙",出勤!N39="×"),出勤!$E$66,IF(出勤!N39="○",出勤!$L$66,IF(出勤!N39="√",出勤!$R$66,IF(出勤!N39="△",出勤!$X$66,0))))</f>
        <v>0</v>
      </c>
      <c r="O39" s="118">
        <f>IF(OR(出勤!O39="⊙",出勤!O39="×"),出勤!$E$66,IF(出勤!O39="○",出勤!$L$66,IF(出勤!O39="√",出勤!$R$66,IF(出勤!O39="△",出勤!$X$66,0))))</f>
        <v>0</v>
      </c>
      <c r="P39" s="118">
        <f>IF(OR(出勤!P39="⊙",出勤!P39="×"),出勤!$E$66,IF(出勤!P39="○",出勤!$L$66,IF(出勤!P39="√",出勤!$R$66,IF(出勤!P39="△",出勤!$X$66,0))))</f>
        <v>0</v>
      </c>
      <c r="Q39" s="118">
        <f>IF(OR(出勤!Q39="⊙",出勤!Q39="×"),出勤!$E$66,IF(出勤!Q39="○",出勤!$L$66,IF(出勤!Q39="√",出勤!$R$66,IF(出勤!Q39="△",出勤!$X$66,0))))</f>
        <v>0</v>
      </c>
      <c r="R39" s="118">
        <f>IF(OR(出勤!R39="⊙",出勤!R39="×"),出勤!$E$66,IF(出勤!R39="○",出勤!$L$66,IF(出勤!R39="√",出勤!$R$66,IF(出勤!R39="△",出勤!$X$66,0))))</f>
        <v>0</v>
      </c>
      <c r="S39" s="118">
        <f>IF(OR(出勤!S39="⊙",出勤!S39="×"),出勤!$E$66,IF(出勤!S39="○",出勤!$L$66,IF(出勤!S39="√",出勤!$R$66,IF(出勤!S39="△",出勤!$X$66,0))))</f>
        <v>0</v>
      </c>
      <c r="T39" s="118">
        <f>IF(OR(出勤!T39="⊙",出勤!T39="×"),出勤!$E$66,IF(出勤!T39="○",出勤!$L$66,IF(出勤!T39="√",出勤!$R$66,IF(出勤!T39="△",出勤!$X$66,0))))</f>
        <v>0</v>
      </c>
      <c r="U39" s="118">
        <f>IF(OR(出勤!U39="⊙",出勤!U39="×"),出勤!$E$66,IF(出勤!U39="○",出勤!$L$66,IF(出勤!U39="√",出勤!$R$66,IF(出勤!U39="△",出勤!$X$66,0))))</f>
        <v>0</v>
      </c>
      <c r="V39" s="118">
        <f>IF(OR(出勤!V39="⊙",出勤!V39="×"),出勤!$E$66,IF(出勤!V39="○",出勤!$L$66,IF(出勤!V39="√",出勤!$R$66,IF(出勤!V39="△",出勤!$X$66,0))))</f>
        <v>0</v>
      </c>
      <c r="W39" s="118">
        <f>IF(OR(出勤!W39="⊙",出勤!W39="×"),出勤!$E$66,IF(出勤!W39="○",出勤!$L$66,IF(出勤!W39="√",出勤!$R$66,IF(出勤!W39="△",出勤!$X$66,0))))</f>
        <v>0</v>
      </c>
      <c r="X39" s="118">
        <f>IF(OR(出勤!X39="⊙",出勤!X39="×"),出勤!$E$66,IF(出勤!X39="○",出勤!$L$66,IF(出勤!X39="√",出勤!$R$66,IF(出勤!X39="△",出勤!$X$66,0))))</f>
        <v>0</v>
      </c>
      <c r="Y39" s="118">
        <f>IF(OR(出勤!Y39="⊙",出勤!Y39="×"),出勤!$E$66,IF(出勤!Y39="○",出勤!$L$66,IF(出勤!Y39="√",出勤!$R$66,IF(出勤!Y39="△",出勤!$X$66,0))))</f>
        <v>0</v>
      </c>
      <c r="Z39" s="118">
        <f>IF(OR(出勤!Z39="⊙",出勤!Z39="×"),出勤!$E$66,IF(出勤!Z39="○",出勤!$L$66,IF(出勤!Z39="√",出勤!$R$66,IF(出勤!Z39="△",出勤!$X$66,0))))</f>
        <v>0</v>
      </c>
      <c r="AA39" s="118">
        <f>IF(OR(出勤!AA39="⊙",出勤!AA39="×"),出勤!$E$66,IF(出勤!AA39="○",出勤!$L$66,IF(出勤!AA39="√",出勤!$R$66,IF(出勤!AA39="△",出勤!$X$66,0))))</f>
        <v>0</v>
      </c>
      <c r="AB39" s="118">
        <f>IF(OR(出勤!AB39="⊙",出勤!AB39="×"),出勤!$E$66,IF(出勤!AB39="○",出勤!$L$66,IF(出勤!AB39="√",出勤!$R$66,IF(出勤!AB39="△",出勤!$X$66,0))))</f>
        <v>0</v>
      </c>
      <c r="AC39" s="118">
        <f>IF(OR(出勤!AC39="⊙",出勤!AC39="×"),出勤!$E$66,IF(出勤!AC39="○",出勤!$L$66,IF(出勤!AC39="√",出勤!$R$66,IF(出勤!AC39="△",出勤!$X$66,0))))</f>
        <v>0</v>
      </c>
      <c r="AD39" s="118">
        <f>IF(OR(出勤!AD39="⊙",出勤!AD39="×"),出勤!$E$66,IF(出勤!AD39="○",出勤!$L$66,IF(出勤!AD39="√",出勤!$R$66,IF(出勤!AD39="△",出勤!$X$66,0))))</f>
        <v>0</v>
      </c>
      <c r="AE39" s="118">
        <f>IF(OR(出勤!AE39="⊙",出勤!AE39="×"),出勤!$E$66,IF(出勤!AE39="○",出勤!$L$66,IF(出勤!AE39="√",出勤!$R$66,IF(出勤!AE39="△",出勤!$X$66,0))))</f>
        <v>0</v>
      </c>
      <c r="AF39" s="118">
        <f>IF(OR(出勤!AF39="⊙",出勤!AF39="×"),出勤!$E$66,IF(出勤!AF39="○",出勤!$L$66,IF(出勤!AF39="√",出勤!$R$66,IF(出勤!AF39="△",出勤!$X$66,0))))</f>
        <v>0</v>
      </c>
      <c r="AG39" s="118">
        <f>IF(OR(出勤!AG39="⊙",出勤!AG39="×"),出勤!$E$66,IF(出勤!AG39="○",出勤!$L$66,IF(出勤!AG39="√",出勤!$R$66,IF(出勤!AG39="△",出勤!$X$66,0))))</f>
        <v>0</v>
      </c>
      <c r="AH39" s="118">
        <f>IF(OR(出勤!AH39="⊙",出勤!AH39="×"),出勤!$E$66,IF(出勤!AH39="○",出勤!$L$66,IF(出勤!AH39="√",出勤!$R$66,IF(出勤!AH39="△",出勤!$X$66,0))))</f>
        <v>0</v>
      </c>
      <c r="AI39" s="75">
        <f t="shared" ref="AI39:AI65" si="1">100-SUM(C39:AH39)</f>
        <v>100</v>
      </c>
    </row>
    <row r="40" s="110" customFormat="1" ht="17" customHeight="1" spans="1:35">
      <c r="A40" s="75" t="str">
        <f>IF(作业!A38="","",作业!A38)</f>
        <v/>
      </c>
      <c r="B40" s="75" t="str">
        <f>IF(作业!B38="","",作业!B38)</f>
        <v/>
      </c>
      <c r="C40" s="118">
        <f>IF(OR(出勤!C40="⊙",出勤!C40="×"),出勤!$E$66,IF(出勤!C40="○",出勤!$L$66,IF(出勤!C40="√",出勤!$R$66,IF(出勤!C40="△",出勤!$X$66,0))))</f>
        <v>0</v>
      </c>
      <c r="D40" s="118">
        <f>IF(OR(出勤!D40="⊙",出勤!D40="×"),出勤!$E$66,IF(出勤!D40="○",出勤!$L$66,IF(出勤!D40="√",出勤!$R$66,IF(出勤!D40="△",出勤!$X$66,0))))</f>
        <v>0</v>
      </c>
      <c r="E40" s="118">
        <f>IF(OR(出勤!E40="⊙",出勤!E40="×"),出勤!$E$66,IF(出勤!E40="○",出勤!$L$66,IF(出勤!E40="√",出勤!$R$66,IF(出勤!E40="△",出勤!$X$66,0))))</f>
        <v>0</v>
      </c>
      <c r="F40" s="118">
        <f>IF(OR(出勤!F40="⊙",出勤!F40="×"),出勤!$E$66,IF(出勤!F40="○",出勤!$L$66,IF(出勤!F40="√",出勤!$R$66,IF(出勤!F40="△",出勤!$X$66,0))))</f>
        <v>0</v>
      </c>
      <c r="G40" s="118">
        <f>IF(OR(出勤!G40="⊙",出勤!G40="×"),出勤!$E$66,IF(出勤!G40="○",出勤!$L$66,IF(出勤!G40="√",出勤!$R$66,IF(出勤!G40="△",出勤!$X$66,0))))</f>
        <v>0</v>
      </c>
      <c r="H40" s="118">
        <f>IF(OR(出勤!H40="⊙",出勤!H40="×"),出勤!$E$66,IF(出勤!H40="○",出勤!$L$66,IF(出勤!H40="√",出勤!$R$66,IF(出勤!H40="△",出勤!$X$66,0))))</f>
        <v>0</v>
      </c>
      <c r="I40" s="118">
        <f>IF(OR(出勤!I40="⊙",出勤!I40="×"),出勤!$E$66,IF(出勤!I40="○",出勤!$L$66,IF(出勤!I40="√",出勤!$R$66,IF(出勤!I40="△",出勤!$X$66,0))))</f>
        <v>0</v>
      </c>
      <c r="J40" s="118">
        <f>IF(OR(出勤!J40="⊙",出勤!J40="×"),出勤!$E$66,IF(出勤!J40="○",出勤!$L$66,IF(出勤!J40="√",出勤!$R$66,IF(出勤!J40="△",出勤!$X$66,0))))</f>
        <v>0</v>
      </c>
      <c r="K40" s="118">
        <f>IF(OR(出勤!K40="⊙",出勤!K40="×"),出勤!$E$66,IF(出勤!K40="○",出勤!$L$66,IF(出勤!K40="√",出勤!$R$66,IF(出勤!K40="△",出勤!$X$66,0))))</f>
        <v>0</v>
      </c>
      <c r="L40" s="118">
        <f>IF(OR(出勤!L40="⊙",出勤!L40="×"),出勤!$E$66,IF(出勤!L40="○",出勤!$L$66,IF(出勤!L40="√",出勤!$R$66,IF(出勤!L40="△",出勤!$X$66,0))))</f>
        <v>0</v>
      </c>
      <c r="M40" s="118">
        <f>IF(OR(出勤!M40="⊙",出勤!M40="×"),出勤!$E$66,IF(出勤!M40="○",出勤!$L$66,IF(出勤!M40="√",出勤!$R$66,IF(出勤!M40="△",出勤!$X$66,0))))</f>
        <v>0</v>
      </c>
      <c r="N40" s="118">
        <f>IF(OR(出勤!N40="⊙",出勤!N40="×"),出勤!$E$66,IF(出勤!N40="○",出勤!$L$66,IF(出勤!N40="√",出勤!$R$66,IF(出勤!N40="△",出勤!$X$66,0))))</f>
        <v>0</v>
      </c>
      <c r="O40" s="118">
        <f>IF(OR(出勤!O40="⊙",出勤!O40="×"),出勤!$E$66,IF(出勤!O40="○",出勤!$L$66,IF(出勤!O40="√",出勤!$R$66,IF(出勤!O40="△",出勤!$X$66,0))))</f>
        <v>0</v>
      </c>
      <c r="P40" s="118">
        <f>IF(OR(出勤!P40="⊙",出勤!P40="×"),出勤!$E$66,IF(出勤!P40="○",出勤!$L$66,IF(出勤!P40="√",出勤!$R$66,IF(出勤!P40="△",出勤!$X$66,0))))</f>
        <v>0</v>
      </c>
      <c r="Q40" s="118">
        <f>IF(OR(出勤!Q40="⊙",出勤!Q40="×"),出勤!$E$66,IF(出勤!Q40="○",出勤!$L$66,IF(出勤!Q40="√",出勤!$R$66,IF(出勤!Q40="△",出勤!$X$66,0))))</f>
        <v>0</v>
      </c>
      <c r="R40" s="118">
        <f>IF(OR(出勤!R40="⊙",出勤!R40="×"),出勤!$E$66,IF(出勤!R40="○",出勤!$L$66,IF(出勤!R40="√",出勤!$R$66,IF(出勤!R40="△",出勤!$X$66,0))))</f>
        <v>0</v>
      </c>
      <c r="S40" s="118">
        <f>IF(OR(出勤!S40="⊙",出勤!S40="×"),出勤!$E$66,IF(出勤!S40="○",出勤!$L$66,IF(出勤!S40="√",出勤!$R$66,IF(出勤!S40="△",出勤!$X$66,0))))</f>
        <v>0</v>
      </c>
      <c r="T40" s="118">
        <f>IF(OR(出勤!T40="⊙",出勤!T40="×"),出勤!$E$66,IF(出勤!T40="○",出勤!$L$66,IF(出勤!T40="√",出勤!$R$66,IF(出勤!T40="△",出勤!$X$66,0))))</f>
        <v>0</v>
      </c>
      <c r="U40" s="118">
        <f>IF(OR(出勤!U40="⊙",出勤!U40="×"),出勤!$E$66,IF(出勤!U40="○",出勤!$L$66,IF(出勤!U40="√",出勤!$R$66,IF(出勤!U40="△",出勤!$X$66,0))))</f>
        <v>0</v>
      </c>
      <c r="V40" s="118">
        <f>IF(OR(出勤!V40="⊙",出勤!V40="×"),出勤!$E$66,IF(出勤!V40="○",出勤!$L$66,IF(出勤!V40="√",出勤!$R$66,IF(出勤!V40="△",出勤!$X$66,0))))</f>
        <v>0</v>
      </c>
      <c r="W40" s="118">
        <f>IF(OR(出勤!W40="⊙",出勤!W40="×"),出勤!$E$66,IF(出勤!W40="○",出勤!$L$66,IF(出勤!W40="√",出勤!$R$66,IF(出勤!W40="△",出勤!$X$66,0))))</f>
        <v>0</v>
      </c>
      <c r="X40" s="118">
        <f>IF(OR(出勤!X40="⊙",出勤!X40="×"),出勤!$E$66,IF(出勤!X40="○",出勤!$L$66,IF(出勤!X40="√",出勤!$R$66,IF(出勤!X40="△",出勤!$X$66,0))))</f>
        <v>0</v>
      </c>
      <c r="Y40" s="118">
        <f>IF(OR(出勤!Y40="⊙",出勤!Y40="×"),出勤!$E$66,IF(出勤!Y40="○",出勤!$L$66,IF(出勤!Y40="√",出勤!$R$66,IF(出勤!Y40="△",出勤!$X$66,0))))</f>
        <v>0</v>
      </c>
      <c r="Z40" s="118">
        <f>IF(OR(出勤!Z40="⊙",出勤!Z40="×"),出勤!$E$66,IF(出勤!Z40="○",出勤!$L$66,IF(出勤!Z40="√",出勤!$R$66,IF(出勤!Z40="△",出勤!$X$66,0))))</f>
        <v>0</v>
      </c>
      <c r="AA40" s="118">
        <f>IF(OR(出勤!AA40="⊙",出勤!AA40="×"),出勤!$E$66,IF(出勤!AA40="○",出勤!$L$66,IF(出勤!AA40="√",出勤!$R$66,IF(出勤!AA40="△",出勤!$X$66,0))))</f>
        <v>0</v>
      </c>
      <c r="AB40" s="118">
        <f>IF(OR(出勤!AB40="⊙",出勤!AB40="×"),出勤!$E$66,IF(出勤!AB40="○",出勤!$L$66,IF(出勤!AB40="√",出勤!$R$66,IF(出勤!AB40="△",出勤!$X$66,0))))</f>
        <v>0</v>
      </c>
      <c r="AC40" s="118">
        <f>IF(OR(出勤!AC40="⊙",出勤!AC40="×"),出勤!$E$66,IF(出勤!AC40="○",出勤!$L$66,IF(出勤!AC40="√",出勤!$R$66,IF(出勤!AC40="△",出勤!$X$66,0))))</f>
        <v>0</v>
      </c>
      <c r="AD40" s="118">
        <f>IF(OR(出勤!AD40="⊙",出勤!AD40="×"),出勤!$E$66,IF(出勤!AD40="○",出勤!$L$66,IF(出勤!AD40="√",出勤!$R$66,IF(出勤!AD40="△",出勤!$X$66,0))))</f>
        <v>0</v>
      </c>
      <c r="AE40" s="118">
        <f>IF(OR(出勤!AE40="⊙",出勤!AE40="×"),出勤!$E$66,IF(出勤!AE40="○",出勤!$L$66,IF(出勤!AE40="√",出勤!$R$66,IF(出勤!AE40="△",出勤!$X$66,0))))</f>
        <v>0</v>
      </c>
      <c r="AF40" s="118">
        <f>IF(OR(出勤!AF40="⊙",出勤!AF40="×"),出勤!$E$66,IF(出勤!AF40="○",出勤!$L$66,IF(出勤!AF40="√",出勤!$R$66,IF(出勤!AF40="△",出勤!$X$66,0))))</f>
        <v>0</v>
      </c>
      <c r="AG40" s="118">
        <f>IF(OR(出勤!AG40="⊙",出勤!AG40="×"),出勤!$E$66,IF(出勤!AG40="○",出勤!$L$66,IF(出勤!AG40="√",出勤!$R$66,IF(出勤!AG40="△",出勤!$X$66,0))))</f>
        <v>0</v>
      </c>
      <c r="AH40" s="118">
        <f>IF(OR(出勤!AH40="⊙",出勤!AH40="×"),出勤!$E$66,IF(出勤!AH40="○",出勤!$L$66,IF(出勤!AH40="√",出勤!$R$66,IF(出勤!AH40="△",出勤!$X$66,0))))</f>
        <v>0</v>
      </c>
      <c r="AI40" s="75">
        <f t="shared" si="1"/>
        <v>100</v>
      </c>
    </row>
    <row r="41" s="110" customFormat="1" ht="17" customHeight="1" spans="1:35">
      <c r="A41" s="75" t="str">
        <f>IF(作业!A39="","",作业!A39)</f>
        <v/>
      </c>
      <c r="B41" s="75" t="str">
        <f>IF(作业!B39="","",作业!B39)</f>
        <v/>
      </c>
      <c r="C41" s="118">
        <f>IF(OR(出勤!C41="⊙",出勤!C41="×"),出勤!$E$66,IF(出勤!C41="○",出勤!$L$66,IF(出勤!C41="√",出勤!$R$66,IF(出勤!C41="△",出勤!$X$66,0))))</f>
        <v>0</v>
      </c>
      <c r="D41" s="118">
        <f>IF(OR(出勤!D41="⊙",出勤!D41="×"),出勤!$E$66,IF(出勤!D41="○",出勤!$L$66,IF(出勤!D41="√",出勤!$R$66,IF(出勤!D41="△",出勤!$X$66,0))))</f>
        <v>0</v>
      </c>
      <c r="E41" s="118">
        <f>IF(OR(出勤!E41="⊙",出勤!E41="×"),出勤!$E$66,IF(出勤!E41="○",出勤!$L$66,IF(出勤!E41="√",出勤!$R$66,IF(出勤!E41="△",出勤!$X$66,0))))</f>
        <v>0</v>
      </c>
      <c r="F41" s="118">
        <f>IF(OR(出勤!F41="⊙",出勤!F41="×"),出勤!$E$66,IF(出勤!F41="○",出勤!$L$66,IF(出勤!F41="√",出勤!$R$66,IF(出勤!F41="△",出勤!$X$66,0))))</f>
        <v>0</v>
      </c>
      <c r="G41" s="118">
        <f>IF(OR(出勤!G41="⊙",出勤!G41="×"),出勤!$E$66,IF(出勤!G41="○",出勤!$L$66,IF(出勤!G41="√",出勤!$R$66,IF(出勤!G41="△",出勤!$X$66,0))))</f>
        <v>0</v>
      </c>
      <c r="H41" s="118">
        <f>IF(OR(出勤!H41="⊙",出勤!H41="×"),出勤!$E$66,IF(出勤!H41="○",出勤!$L$66,IF(出勤!H41="√",出勤!$R$66,IF(出勤!H41="△",出勤!$X$66,0))))</f>
        <v>0</v>
      </c>
      <c r="I41" s="118">
        <f>IF(OR(出勤!I41="⊙",出勤!I41="×"),出勤!$E$66,IF(出勤!I41="○",出勤!$L$66,IF(出勤!I41="√",出勤!$R$66,IF(出勤!I41="△",出勤!$X$66,0))))</f>
        <v>0</v>
      </c>
      <c r="J41" s="118">
        <f>IF(OR(出勤!J41="⊙",出勤!J41="×"),出勤!$E$66,IF(出勤!J41="○",出勤!$L$66,IF(出勤!J41="√",出勤!$R$66,IF(出勤!J41="△",出勤!$X$66,0))))</f>
        <v>0</v>
      </c>
      <c r="K41" s="118">
        <f>IF(OR(出勤!K41="⊙",出勤!K41="×"),出勤!$E$66,IF(出勤!K41="○",出勤!$L$66,IF(出勤!K41="√",出勤!$R$66,IF(出勤!K41="△",出勤!$X$66,0))))</f>
        <v>0</v>
      </c>
      <c r="L41" s="118">
        <f>IF(OR(出勤!L41="⊙",出勤!L41="×"),出勤!$E$66,IF(出勤!L41="○",出勤!$L$66,IF(出勤!L41="√",出勤!$R$66,IF(出勤!L41="△",出勤!$X$66,0))))</f>
        <v>0</v>
      </c>
      <c r="M41" s="118">
        <f>IF(OR(出勤!M41="⊙",出勤!M41="×"),出勤!$E$66,IF(出勤!M41="○",出勤!$L$66,IF(出勤!M41="√",出勤!$R$66,IF(出勤!M41="△",出勤!$X$66,0))))</f>
        <v>0</v>
      </c>
      <c r="N41" s="118">
        <f>IF(OR(出勤!N41="⊙",出勤!N41="×"),出勤!$E$66,IF(出勤!N41="○",出勤!$L$66,IF(出勤!N41="√",出勤!$R$66,IF(出勤!N41="△",出勤!$X$66,0))))</f>
        <v>0</v>
      </c>
      <c r="O41" s="118">
        <f>IF(OR(出勤!O41="⊙",出勤!O41="×"),出勤!$E$66,IF(出勤!O41="○",出勤!$L$66,IF(出勤!O41="√",出勤!$R$66,IF(出勤!O41="△",出勤!$X$66,0))))</f>
        <v>0</v>
      </c>
      <c r="P41" s="118">
        <f>IF(OR(出勤!P41="⊙",出勤!P41="×"),出勤!$E$66,IF(出勤!P41="○",出勤!$L$66,IF(出勤!P41="√",出勤!$R$66,IF(出勤!P41="△",出勤!$X$66,0))))</f>
        <v>0</v>
      </c>
      <c r="Q41" s="118">
        <f>IF(OR(出勤!Q41="⊙",出勤!Q41="×"),出勤!$E$66,IF(出勤!Q41="○",出勤!$L$66,IF(出勤!Q41="√",出勤!$R$66,IF(出勤!Q41="△",出勤!$X$66,0))))</f>
        <v>0</v>
      </c>
      <c r="R41" s="118">
        <f>IF(OR(出勤!R41="⊙",出勤!R41="×"),出勤!$E$66,IF(出勤!R41="○",出勤!$L$66,IF(出勤!R41="√",出勤!$R$66,IF(出勤!R41="△",出勤!$X$66,0))))</f>
        <v>0</v>
      </c>
      <c r="S41" s="118">
        <f>IF(OR(出勤!S41="⊙",出勤!S41="×"),出勤!$E$66,IF(出勤!S41="○",出勤!$L$66,IF(出勤!S41="√",出勤!$R$66,IF(出勤!S41="△",出勤!$X$66,0))))</f>
        <v>0</v>
      </c>
      <c r="T41" s="118">
        <f>IF(OR(出勤!T41="⊙",出勤!T41="×"),出勤!$E$66,IF(出勤!T41="○",出勤!$L$66,IF(出勤!T41="√",出勤!$R$66,IF(出勤!T41="△",出勤!$X$66,0))))</f>
        <v>0</v>
      </c>
      <c r="U41" s="118">
        <f>IF(OR(出勤!U41="⊙",出勤!U41="×"),出勤!$E$66,IF(出勤!U41="○",出勤!$L$66,IF(出勤!U41="√",出勤!$R$66,IF(出勤!U41="△",出勤!$X$66,0))))</f>
        <v>0</v>
      </c>
      <c r="V41" s="118">
        <f>IF(OR(出勤!V41="⊙",出勤!V41="×"),出勤!$E$66,IF(出勤!V41="○",出勤!$L$66,IF(出勤!V41="√",出勤!$R$66,IF(出勤!V41="△",出勤!$X$66,0))))</f>
        <v>0</v>
      </c>
      <c r="W41" s="118">
        <f>IF(OR(出勤!W41="⊙",出勤!W41="×"),出勤!$E$66,IF(出勤!W41="○",出勤!$L$66,IF(出勤!W41="√",出勤!$R$66,IF(出勤!W41="△",出勤!$X$66,0))))</f>
        <v>0</v>
      </c>
      <c r="X41" s="118">
        <f>IF(OR(出勤!X41="⊙",出勤!X41="×"),出勤!$E$66,IF(出勤!X41="○",出勤!$L$66,IF(出勤!X41="√",出勤!$R$66,IF(出勤!X41="△",出勤!$X$66,0))))</f>
        <v>0</v>
      </c>
      <c r="Y41" s="118">
        <f>IF(OR(出勤!Y41="⊙",出勤!Y41="×"),出勤!$E$66,IF(出勤!Y41="○",出勤!$L$66,IF(出勤!Y41="√",出勤!$R$66,IF(出勤!Y41="△",出勤!$X$66,0))))</f>
        <v>0</v>
      </c>
      <c r="Z41" s="118">
        <f>IF(OR(出勤!Z41="⊙",出勤!Z41="×"),出勤!$E$66,IF(出勤!Z41="○",出勤!$L$66,IF(出勤!Z41="√",出勤!$R$66,IF(出勤!Z41="△",出勤!$X$66,0))))</f>
        <v>0</v>
      </c>
      <c r="AA41" s="118">
        <f>IF(OR(出勤!AA41="⊙",出勤!AA41="×"),出勤!$E$66,IF(出勤!AA41="○",出勤!$L$66,IF(出勤!AA41="√",出勤!$R$66,IF(出勤!AA41="△",出勤!$X$66,0))))</f>
        <v>0</v>
      </c>
      <c r="AB41" s="118">
        <f>IF(OR(出勤!AB41="⊙",出勤!AB41="×"),出勤!$E$66,IF(出勤!AB41="○",出勤!$L$66,IF(出勤!AB41="√",出勤!$R$66,IF(出勤!AB41="△",出勤!$X$66,0))))</f>
        <v>0</v>
      </c>
      <c r="AC41" s="118">
        <f>IF(OR(出勤!AC41="⊙",出勤!AC41="×"),出勤!$E$66,IF(出勤!AC41="○",出勤!$L$66,IF(出勤!AC41="√",出勤!$R$66,IF(出勤!AC41="△",出勤!$X$66,0))))</f>
        <v>0</v>
      </c>
      <c r="AD41" s="118">
        <f>IF(OR(出勤!AD41="⊙",出勤!AD41="×"),出勤!$E$66,IF(出勤!AD41="○",出勤!$L$66,IF(出勤!AD41="√",出勤!$R$66,IF(出勤!AD41="△",出勤!$X$66,0))))</f>
        <v>0</v>
      </c>
      <c r="AE41" s="118">
        <f>IF(OR(出勤!AE41="⊙",出勤!AE41="×"),出勤!$E$66,IF(出勤!AE41="○",出勤!$L$66,IF(出勤!AE41="√",出勤!$R$66,IF(出勤!AE41="△",出勤!$X$66,0))))</f>
        <v>0</v>
      </c>
      <c r="AF41" s="118">
        <f>IF(OR(出勤!AF41="⊙",出勤!AF41="×"),出勤!$E$66,IF(出勤!AF41="○",出勤!$L$66,IF(出勤!AF41="√",出勤!$R$66,IF(出勤!AF41="△",出勤!$X$66,0))))</f>
        <v>0</v>
      </c>
      <c r="AG41" s="118">
        <f>IF(OR(出勤!AG41="⊙",出勤!AG41="×"),出勤!$E$66,IF(出勤!AG41="○",出勤!$L$66,IF(出勤!AG41="√",出勤!$R$66,IF(出勤!AG41="△",出勤!$X$66,0))))</f>
        <v>0</v>
      </c>
      <c r="AH41" s="118">
        <f>IF(OR(出勤!AH41="⊙",出勤!AH41="×"),出勤!$E$66,IF(出勤!AH41="○",出勤!$L$66,IF(出勤!AH41="√",出勤!$R$66,IF(出勤!AH41="△",出勤!$X$66,0))))</f>
        <v>0</v>
      </c>
      <c r="AI41" s="75">
        <f t="shared" si="1"/>
        <v>100</v>
      </c>
    </row>
    <row r="42" s="110" customFormat="1" ht="17" customHeight="1" spans="1:35">
      <c r="A42" s="75" t="str">
        <f>IF(作业!A40="","",作业!A40)</f>
        <v/>
      </c>
      <c r="B42" s="75" t="str">
        <f>IF(作业!B40="","",作业!B40)</f>
        <v/>
      </c>
      <c r="C42" s="118">
        <f>IF(OR(出勤!C42="⊙",出勤!C42="×"),出勤!$E$66,IF(出勤!C42="○",出勤!$L$66,IF(出勤!C42="√",出勤!$R$66,IF(出勤!C42="△",出勤!$X$66,0))))</f>
        <v>0</v>
      </c>
      <c r="D42" s="118">
        <f>IF(OR(出勤!D42="⊙",出勤!D42="×"),出勤!$E$66,IF(出勤!D42="○",出勤!$L$66,IF(出勤!D42="√",出勤!$R$66,IF(出勤!D42="△",出勤!$X$66,0))))</f>
        <v>0</v>
      </c>
      <c r="E42" s="118">
        <f>IF(OR(出勤!E42="⊙",出勤!E42="×"),出勤!$E$66,IF(出勤!E42="○",出勤!$L$66,IF(出勤!E42="√",出勤!$R$66,IF(出勤!E42="△",出勤!$X$66,0))))</f>
        <v>0</v>
      </c>
      <c r="F42" s="118">
        <f>IF(OR(出勤!F42="⊙",出勤!F42="×"),出勤!$E$66,IF(出勤!F42="○",出勤!$L$66,IF(出勤!F42="√",出勤!$R$66,IF(出勤!F42="△",出勤!$X$66,0))))</f>
        <v>0</v>
      </c>
      <c r="G42" s="118">
        <f>IF(OR(出勤!G42="⊙",出勤!G42="×"),出勤!$E$66,IF(出勤!G42="○",出勤!$L$66,IF(出勤!G42="√",出勤!$R$66,IF(出勤!G42="△",出勤!$X$66,0))))</f>
        <v>0</v>
      </c>
      <c r="H42" s="118">
        <f>IF(OR(出勤!H42="⊙",出勤!H42="×"),出勤!$E$66,IF(出勤!H42="○",出勤!$L$66,IF(出勤!H42="√",出勤!$R$66,IF(出勤!H42="△",出勤!$X$66,0))))</f>
        <v>0</v>
      </c>
      <c r="I42" s="118">
        <f>IF(OR(出勤!I42="⊙",出勤!I42="×"),出勤!$E$66,IF(出勤!I42="○",出勤!$L$66,IF(出勤!I42="√",出勤!$R$66,IF(出勤!I42="△",出勤!$X$66,0))))</f>
        <v>0</v>
      </c>
      <c r="J42" s="118">
        <f>IF(OR(出勤!J42="⊙",出勤!J42="×"),出勤!$E$66,IF(出勤!J42="○",出勤!$L$66,IF(出勤!J42="√",出勤!$R$66,IF(出勤!J42="△",出勤!$X$66,0))))</f>
        <v>0</v>
      </c>
      <c r="K42" s="118">
        <f>IF(OR(出勤!K42="⊙",出勤!K42="×"),出勤!$E$66,IF(出勤!K42="○",出勤!$L$66,IF(出勤!K42="√",出勤!$R$66,IF(出勤!K42="△",出勤!$X$66,0))))</f>
        <v>0</v>
      </c>
      <c r="L42" s="118">
        <f>IF(OR(出勤!L42="⊙",出勤!L42="×"),出勤!$E$66,IF(出勤!L42="○",出勤!$L$66,IF(出勤!L42="√",出勤!$R$66,IF(出勤!L42="△",出勤!$X$66,0))))</f>
        <v>0</v>
      </c>
      <c r="M42" s="118">
        <f>IF(OR(出勤!M42="⊙",出勤!M42="×"),出勤!$E$66,IF(出勤!M42="○",出勤!$L$66,IF(出勤!M42="√",出勤!$R$66,IF(出勤!M42="△",出勤!$X$66,0))))</f>
        <v>0</v>
      </c>
      <c r="N42" s="118">
        <f>IF(OR(出勤!N42="⊙",出勤!N42="×"),出勤!$E$66,IF(出勤!N42="○",出勤!$L$66,IF(出勤!N42="√",出勤!$R$66,IF(出勤!N42="△",出勤!$X$66,0))))</f>
        <v>0</v>
      </c>
      <c r="O42" s="118">
        <f>IF(OR(出勤!O42="⊙",出勤!O42="×"),出勤!$E$66,IF(出勤!O42="○",出勤!$L$66,IF(出勤!O42="√",出勤!$R$66,IF(出勤!O42="△",出勤!$X$66,0))))</f>
        <v>0</v>
      </c>
      <c r="P42" s="118">
        <f>IF(OR(出勤!P42="⊙",出勤!P42="×"),出勤!$E$66,IF(出勤!P42="○",出勤!$L$66,IF(出勤!P42="√",出勤!$R$66,IF(出勤!P42="△",出勤!$X$66,0))))</f>
        <v>0</v>
      </c>
      <c r="Q42" s="118">
        <f>IF(OR(出勤!Q42="⊙",出勤!Q42="×"),出勤!$E$66,IF(出勤!Q42="○",出勤!$L$66,IF(出勤!Q42="√",出勤!$R$66,IF(出勤!Q42="△",出勤!$X$66,0))))</f>
        <v>0</v>
      </c>
      <c r="R42" s="118">
        <f>IF(OR(出勤!R42="⊙",出勤!R42="×"),出勤!$E$66,IF(出勤!R42="○",出勤!$L$66,IF(出勤!R42="√",出勤!$R$66,IF(出勤!R42="△",出勤!$X$66,0))))</f>
        <v>0</v>
      </c>
      <c r="S42" s="118">
        <f>IF(OR(出勤!S42="⊙",出勤!S42="×"),出勤!$E$66,IF(出勤!S42="○",出勤!$L$66,IF(出勤!S42="√",出勤!$R$66,IF(出勤!S42="△",出勤!$X$66,0))))</f>
        <v>0</v>
      </c>
      <c r="T42" s="118">
        <f>IF(OR(出勤!T42="⊙",出勤!T42="×"),出勤!$E$66,IF(出勤!T42="○",出勤!$L$66,IF(出勤!T42="√",出勤!$R$66,IF(出勤!T42="△",出勤!$X$66,0))))</f>
        <v>0</v>
      </c>
      <c r="U42" s="118">
        <f>IF(OR(出勤!U42="⊙",出勤!U42="×"),出勤!$E$66,IF(出勤!U42="○",出勤!$L$66,IF(出勤!U42="√",出勤!$R$66,IF(出勤!U42="△",出勤!$X$66,0))))</f>
        <v>0</v>
      </c>
      <c r="V42" s="118">
        <f>IF(OR(出勤!V42="⊙",出勤!V42="×"),出勤!$E$66,IF(出勤!V42="○",出勤!$L$66,IF(出勤!V42="√",出勤!$R$66,IF(出勤!V42="△",出勤!$X$66,0))))</f>
        <v>0</v>
      </c>
      <c r="W42" s="118">
        <f>IF(OR(出勤!W42="⊙",出勤!W42="×"),出勤!$E$66,IF(出勤!W42="○",出勤!$L$66,IF(出勤!W42="√",出勤!$R$66,IF(出勤!W42="△",出勤!$X$66,0))))</f>
        <v>0</v>
      </c>
      <c r="X42" s="118">
        <f>IF(OR(出勤!X42="⊙",出勤!X42="×"),出勤!$E$66,IF(出勤!X42="○",出勤!$L$66,IF(出勤!X42="√",出勤!$R$66,IF(出勤!X42="△",出勤!$X$66,0))))</f>
        <v>0</v>
      </c>
      <c r="Y42" s="118">
        <f>IF(OR(出勤!Y42="⊙",出勤!Y42="×"),出勤!$E$66,IF(出勤!Y42="○",出勤!$L$66,IF(出勤!Y42="√",出勤!$R$66,IF(出勤!Y42="△",出勤!$X$66,0))))</f>
        <v>0</v>
      </c>
      <c r="Z42" s="118">
        <f>IF(OR(出勤!Z42="⊙",出勤!Z42="×"),出勤!$E$66,IF(出勤!Z42="○",出勤!$L$66,IF(出勤!Z42="√",出勤!$R$66,IF(出勤!Z42="△",出勤!$X$66,0))))</f>
        <v>0</v>
      </c>
      <c r="AA42" s="118">
        <f>IF(OR(出勤!AA42="⊙",出勤!AA42="×"),出勤!$E$66,IF(出勤!AA42="○",出勤!$L$66,IF(出勤!AA42="√",出勤!$R$66,IF(出勤!AA42="△",出勤!$X$66,0))))</f>
        <v>0</v>
      </c>
      <c r="AB42" s="118">
        <f>IF(OR(出勤!AB42="⊙",出勤!AB42="×"),出勤!$E$66,IF(出勤!AB42="○",出勤!$L$66,IF(出勤!AB42="√",出勤!$R$66,IF(出勤!AB42="△",出勤!$X$66,0))))</f>
        <v>0</v>
      </c>
      <c r="AC42" s="118">
        <f>IF(OR(出勤!AC42="⊙",出勤!AC42="×"),出勤!$E$66,IF(出勤!AC42="○",出勤!$L$66,IF(出勤!AC42="√",出勤!$R$66,IF(出勤!AC42="△",出勤!$X$66,0))))</f>
        <v>0</v>
      </c>
      <c r="AD42" s="118">
        <f>IF(OR(出勤!AD42="⊙",出勤!AD42="×"),出勤!$E$66,IF(出勤!AD42="○",出勤!$L$66,IF(出勤!AD42="√",出勤!$R$66,IF(出勤!AD42="△",出勤!$X$66,0))))</f>
        <v>0</v>
      </c>
      <c r="AE42" s="118">
        <f>IF(OR(出勤!AE42="⊙",出勤!AE42="×"),出勤!$E$66,IF(出勤!AE42="○",出勤!$L$66,IF(出勤!AE42="√",出勤!$R$66,IF(出勤!AE42="△",出勤!$X$66,0))))</f>
        <v>0</v>
      </c>
      <c r="AF42" s="118">
        <f>IF(OR(出勤!AF42="⊙",出勤!AF42="×"),出勤!$E$66,IF(出勤!AF42="○",出勤!$L$66,IF(出勤!AF42="√",出勤!$R$66,IF(出勤!AF42="△",出勤!$X$66,0))))</f>
        <v>0</v>
      </c>
      <c r="AG42" s="118">
        <f>IF(OR(出勤!AG42="⊙",出勤!AG42="×"),出勤!$E$66,IF(出勤!AG42="○",出勤!$L$66,IF(出勤!AG42="√",出勤!$R$66,IF(出勤!AG42="△",出勤!$X$66,0))))</f>
        <v>0</v>
      </c>
      <c r="AH42" s="118">
        <f>IF(OR(出勤!AH42="⊙",出勤!AH42="×"),出勤!$E$66,IF(出勤!AH42="○",出勤!$L$66,IF(出勤!AH42="√",出勤!$R$66,IF(出勤!AH42="△",出勤!$X$66,0))))</f>
        <v>0</v>
      </c>
      <c r="AI42" s="75">
        <f t="shared" si="1"/>
        <v>100</v>
      </c>
    </row>
    <row r="43" s="110" customFormat="1" ht="17" customHeight="1" spans="1:35">
      <c r="A43" s="75" t="str">
        <f>IF(作业!A41="","",作业!A41)</f>
        <v/>
      </c>
      <c r="B43" s="75" t="str">
        <f>IF(作业!B41="","",作业!B41)</f>
        <v/>
      </c>
      <c r="C43" s="118">
        <f>IF(OR(出勤!C43="⊙",出勤!C43="×"),出勤!$E$66,IF(出勤!C43="○",出勤!$L$66,IF(出勤!C43="√",出勤!$R$66,IF(出勤!C43="△",出勤!$X$66,0))))</f>
        <v>0</v>
      </c>
      <c r="D43" s="118">
        <f>IF(OR(出勤!D43="⊙",出勤!D43="×"),出勤!$E$66,IF(出勤!D43="○",出勤!$L$66,IF(出勤!D43="√",出勤!$R$66,IF(出勤!D43="△",出勤!$X$66,0))))</f>
        <v>0</v>
      </c>
      <c r="E43" s="118">
        <f>IF(OR(出勤!E43="⊙",出勤!E43="×"),出勤!$E$66,IF(出勤!E43="○",出勤!$L$66,IF(出勤!E43="√",出勤!$R$66,IF(出勤!E43="△",出勤!$X$66,0))))</f>
        <v>0</v>
      </c>
      <c r="F43" s="118">
        <f>IF(OR(出勤!F43="⊙",出勤!F43="×"),出勤!$E$66,IF(出勤!F43="○",出勤!$L$66,IF(出勤!F43="√",出勤!$R$66,IF(出勤!F43="△",出勤!$X$66,0))))</f>
        <v>0</v>
      </c>
      <c r="G43" s="118">
        <f>IF(OR(出勤!G43="⊙",出勤!G43="×"),出勤!$E$66,IF(出勤!G43="○",出勤!$L$66,IF(出勤!G43="√",出勤!$R$66,IF(出勤!G43="△",出勤!$X$66,0))))</f>
        <v>0</v>
      </c>
      <c r="H43" s="118">
        <f>IF(OR(出勤!H43="⊙",出勤!H43="×"),出勤!$E$66,IF(出勤!H43="○",出勤!$L$66,IF(出勤!H43="√",出勤!$R$66,IF(出勤!H43="△",出勤!$X$66,0))))</f>
        <v>0</v>
      </c>
      <c r="I43" s="118">
        <f>IF(OR(出勤!I43="⊙",出勤!I43="×"),出勤!$E$66,IF(出勤!I43="○",出勤!$L$66,IF(出勤!I43="√",出勤!$R$66,IF(出勤!I43="△",出勤!$X$66,0))))</f>
        <v>0</v>
      </c>
      <c r="J43" s="118">
        <f>IF(OR(出勤!J43="⊙",出勤!J43="×"),出勤!$E$66,IF(出勤!J43="○",出勤!$L$66,IF(出勤!J43="√",出勤!$R$66,IF(出勤!J43="△",出勤!$X$66,0))))</f>
        <v>0</v>
      </c>
      <c r="K43" s="118">
        <f>IF(OR(出勤!K43="⊙",出勤!K43="×"),出勤!$E$66,IF(出勤!K43="○",出勤!$L$66,IF(出勤!K43="√",出勤!$R$66,IF(出勤!K43="△",出勤!$X$66,0))))</f>
        <v>0</v>
      </c>
      <c r="L43" s="118">
        <f>IF(OR(出勤!L43="⊙",出勤!L43="×"),出勤!$E$66,IF(出勤!L43="○",出勤!$L$66,IF(出勤!L43="√",出勤!$R$66,IF(出勤!L43="△",出勤!$X$66,0))))</f>
        <v>0</v>
      </c>
      <c r="M43" s="118">
        <f>IF(OR(出勤!M43="⊙",出勤!M43="×"),出勤!$E$66,IF(出勤!M43="○",出勤!$L$66,IF(出勤!M43="√",出勤!$R$66,IF(出勤!M43="△",出勤!$X$66,0))))</f>
        <v>0</v>
      </c>
      <c r="N43" s="118">
        <f>IF(OR(出勤!N43="⊙",出勤!N43="×"),出勤!$E$66,IF(出勤!N43="○",出勤!$L$66,IF(出勤!N43="√",出勤!$R$66,IF(出勤!N43="△",出勤!$X$66,0))))</f>
        <v>0</v>
      </c>
      <c r="O43" s="118">
        <f>IF(OR(出勤!O43="⊙",出勤!O43="×"),出勤!$E$66,IF(出勤!O43="○",出勤!$L$66,IF(出勤!O43="√",出勤!$R$66,IF(出勤!O43="△",出勤!$X$66,0))))</f>
        <v>0</v>
      </c>
      <c r="P43" s="118">
        <f>IF(OR(出勤!P43="⊙",出勤!P43="×"),出勤!$E$66,IF(出勤!P43="○",出勤!$L$66,IF(出勤!P43="√",出勤!$R$66,IF(出勤!P43="△",出勤!$X$66,0))))</f>
        <v>0</v>
      </c>
      <c r="Q43" s="118">
        <f>IF(OR(出勤!Q43="⊙",出勤!Q43="×"),出勤!$E$66,IF(出勤!Q43="○",出勤!$L$66,IF(出勤!Q43="√",出勤!$R$66,IF(出勤!Q43="△",出勤!$X$66,0))))</f>
        <v>0</v>
      </c>
      <c r="R43" s="118">
        <f>IF(OR(出勤!R43="⊙",出勤!R43="×"),出勤!$E$66,IF(出勤!R43="○",出勤!$L$66,IF(出勤!R43="√",出勤!$R$66,IF(出勤!R43="△",出勤!$X$66,0))))</f>
        <v>0</v>
      </c>
      <c r="S43" s="118">
        <f>IF(OR(出勤!S43="⊙",出勤!S43="×"),出勤!$E$66,IF(出勤!S43="○",出勤!$L$66,IF(出勤!S43="√",出勤!$R$66,IF(出勤!S43="△",出勤!$X$66,0))))</f>
        <v>0</v>
      </c>
      <c r="T43" s="118">
        <f>IF(OR(出勤!T43="⊙",出勤!T43="×"),出勤!$E$66,IF(出勤!T43="○",出勤!$L$66,IF(出勤!T43="√",出勤!$R$66,IF(出勤!T43="△",出勤!$X$66,0))))</f>
        <v>0</v>
      </c>
      <c r="U43" s="118">
        <f>IF(OR(出勤!U43="⊙",出勤!U43="×"),出勤!$E$66,IF(出勤!U43="○",出勤!$L$66,IF(出勤!U43="√",出勤!$R$66,IF(出勤!U43="△",出勤!$X$66,0))))</f>
        <v>0</v>
      </c>
      <c r="V43" s="118">
        <f>IF(OR(出勤!V43="⊙",出勤!V43="×"),出勤!$E$66,IF(出勤!V43="○",出勤!$L$66,IF(出勤!V43="√",出勤!$R$66,IF(出勤!V43="△",出勤!$X$66,0))))</f>
        <v>0</v>
      </c>
      <c r="W43" s="118">
        <f>IF(OR(出勤!W43="⊙",出勤!W43="×"),出勤!$E$66,IF(出勤!W43="○",出勤!$L$66,IF(出勤!W43="√",出勤!$R$66,IF(出勤!W43="△",出勤!$X$66,0))))</f>
        <v>0</v>
      </c>
      <c r="X43" s="118">
        <f>IF(OR(出勤!X43="⊙",出勤!X43="×"),出勤!$E$66,IF(出勤!X43="○",出勤!$L$66,IF(出勤!X43="√",出勤!$R$66,IF(出勤!X43="△",出勤!$X$66,0))))</f>
        <v>0</v>
      </c>
      <c r="Y43" s="118">
        <f>IF(OR(出勤!Y43="⊙",出勤!Y43="×"),出勤!$E$66,IF(出勤!Y43="○",出勤!$L$66,IF(出勤!Y43="√",出勤!$R$66,IF(出勤!Y43="△",出勤!$X$66,0))))</f>
        <v>0</v>
      </c>
      <c r="Z43" s="118">
        <f>IF(OR(出勤!Z43="⊙",出勤!Z43="×"),出勤!$E$66,IF(出勤!Z43="○",出勤!$L$66,IF(出勤!Z43="√",出勤!$R$66,IF(出勤!Z43="△",出勤!$X$66,0))))</f>
        <v>0</v>
      </c>
      <c r="AA43" s="118">
        <f>IF(OR(出勤!AA43="⊙",出勤!AA43="×"),出勤!$E$66,IF(出勤!AA43="○",出勤!$L$66,IF(出勤!AA43="√",出勤!$R$66,IF(出勤!AA43="△",出勤!$X$66,0))))</f>
        <v>0</v>
      </c>
      <c r="AB43" s="118">
        <f>IF(OR(出勤!AB43="⊙",出勤!AB43="×"),出勤!$E$66,IF(出勤!AB43="○",出勤!$L$66,IF(出勤!AB43="√",出勤!$R$66,IF(出勤!AB43="△",出勤!$X$66,0))))</f>
        <v>0</v>
      </c>
      <c r="AC43" s="118">
        <f>IF(OR(出勤!AC43="⊙",出勤!AC43="×"),出勤!$E$66,IF(出勤!AC43="○",出勤!$L$66,IF(出勤!AC43="√",出勤!$R$66,IF(出勤!AC43="△",出勤!$X$66,0))))</f>
        <v>0</v>
      </c>
      <c r="AD43" s="118">
        <f>IF(OR(出勤!AD43="⊙",出勤!AD43="×"),出勤!$E$66,IF(出勤!AD43="○",出勤!$L$66,IF(出勤!AD43="√",出勤!$R$66,IF(出勤!AD43="△",出勤!$X$66,0))))</f>
        <v>0</v>
      </c>
      <c r="AE43" s="118">
        <f>IF(OR(出勤!AE43="⊙",出勤!AE43="×"),出勤!$E$66,IF(出勤!AE43="○",出勤!$L$66,IF(出勤!AE43="√",出勤!$R$66,IF(出勤!AE43="△",出勤!$X$66,0))))</f>
        <v>0</v>
      </c>
      <c r="AF43" s="118">
        <f>IF(OR(出勤!AF43="⊙",出勤!AF43="×"),出勤!$E$66,IF(出勤!AF43="○",出勤!$L$66,IF(出勤!AF43="√",出勤!$R$66,IF(出勤!AF43="△",出勤!$X$66,0))))</f>
        <v>0</v>
      </c>
      <c r="AG43" s="118">
        <f>IF(OR(出勤!AG43="⊙",出勤!AG43="×"),出勤!$E$66,IF(出勤!AG43="○",出勤!$L$66,IF(出勤!AG43="√",出勤!$R$66,IF(出勤!AG43="△",出勤!$X$66,0))))</f>
        <v>0</v>
      </c>
      <c r="AH43" s="118">
        <f>IF(OR(出勤!AH43="⊙",出勤!AH43="×"),出勤!$E$66,IF(出勤!AH43="○",出勤!$L$66,IF(出勤!AH43="√",出勤!$R$66,IF(出勤!AH43="△",出勤!$X$66,0))))</f>
        <v>0</v>
      </c>
      <c r="AI43" s="75">
        <f t="shared" si="1"/>
        <v>100</v>
      </c>
    </row>
    <row r="44" s="110" customFormat="1" ht="17" customHeight="1" spans="1:35">
      <c r="A44" s="75" t="str">
        <f>IF(作业!A42="","",作业!A42)</f>
        <v/>
      </c>
      <c r="B44" s="75" t="str">
        <f>IF(作业!B42="","",作业!B42)</f>
        <v/>
      </c>
      <c r="C44" s="118">
        <f>IF(OR(出勤!C44="⊙",出勤!C44="×"),出勤!$E$66,IF(出勤!C44="○",出勤!$L$66,IF(出勤!C44="√",出勤!$R$66,IF(出勤!C44="△",出勤!$X$66,0))))</f>
        <v>0</v>
      </c>
      <c r="D44" s="118">
        <f>IF(OR(出勤!D44="⊙",出勤!D44="×"),出勤!$E$66,IF(出勤!D44="○",出勤!$L$66,IF(出勤!D44="√",出勤!$R$66,IF(出勤!D44="△",出勤!$X$66,0))))</f>
        <v>0</v>
      </c>
      <c r="E44" s="118">
        <f>IF(OR(出勤!E44="⊙",出勤!E44="×"),出勤!$E$66,IF(出勤!E44="○",出勤!$L$66,IF(出勤!E44="√",出勤!$R$66,IF(出勤!E44="△",出勤!$X$66,0))))</f>
        <v>0</v>
      </c>
      <c r="F44" s="118">
        <f>IF(OR(出勤!F44="⊙",出勤!F44="×"),出勤!$E$66,IF(出勤!F44="○",出勤!$L$66,IF(出勤!F44="√",出勤!$R$66,IF(出勤!F44="△",出勤!$X$66,0))))</f>
        <v>0</v>
      </c>
      <c r="G44" s="118">
        <f>IF(OR(出勤!G44="⊙",出勤!G44="×"),出勤!$E$66,IF(出勤!G44="○",出勤!$L$66,IF(出勤!G44="√",出勤!$R$66,IF(出勤!G44="△",出勤!$X$66,0))))</f>
        <v>0</v>
      </c>
      <c r="H44" s="118">
        <f>IF(OR(出勤!H44="⊙",出勤!H44="×"),出勤!$E$66,IF(出勤!H44="○",出勤!$L$66,IF(出勤!H44="√",出勤!$R$66,IF(出勤!H44="△",出勤!$X$66,0))))</f>
        <v>0</v>
      </c>
      <c r="I44" s="118">
        <f>IF(OR(出勤!I44="⊙",出勤!I44="×"),出勤!$E$66,IF(出勤!I44="○",出勤!$L$66,IF(出勤!I44="√",出勤!$R$66,IF(出勤!I44="△",出勤!$X$66,0))))</f>
        <v>0</v>
      </c>
      <c r="J44" s="118">
        <f>IF(OR(出勤!J44="⊙",出勤!J44="×"),出勤!$E$66,IF(出勤!J44="○",出勤!$L$66,IF(出勤!J44="√",出勤!$R$66,IF(出勤!J44="△",出勤!$X$66,0))))</f>
        <v>0</v>
      </c>
      <c r="K44" s="118">
        <f>IF(OR(出勤!K44="⊙",出勤!K44="×"),出勤!$E$66,IF(出勤!K44="○",出勤!$L$66,IF(出勤!K44="√",出勤!$R$66,IF(出勤!K44="△",出勤!$X$66,0))))</f>
        <v>0</v>
      </c>
      <c r="L44" s="118">
        <f>IF(OR(出勤!L44="⊙",出勤!L44="×"),出勤!$E$66,IF(出勤!L44="○",出勤!$L$66,IF(出勤!L44="√",出勤!$R$66,IF(出勤!L44="△",出勤!$X$66,0))))</f>
        <v>0</v>
      </c>
      <c r="M44" s="118">
        <f>IF(OR(出勤!M44="⊙",出勤!M44="×"),出勤!$E$66,IF(出勤!M44="○",出勤!$L$66,IF(出勤!M44="√",出勤!$R$66,IF(出勤!M44="△",出勤!$X$66,0))))</f>
        <v>0</v>
      </c>
      <c r="N44" s="118">
        <f>IF(OR(出勤!N44="⊙",出勤!N44="×"),出勤!$E$66,IF(出勤!N44="○",出勤!$L$66,IF(出勤!N44="√",出勤!$R$66,IF(出勤!N44="△",出勤!$X$66,0))))</f>
        <v>0</v>
      </c>
      <c r="O44" s="118">
        <f>IF(OR(出勤!O44="⊙",出勤!O44="×"),出勤!$E$66,IF(出勤!O44="○",出勤!$L$66,IF(出勤!O44="√",出勤!$R$66,IF(出勤!O44="△",出勤!$X$66,0))))</f>
        <v>0</v>
      </c>
      <c r="P44" s="118">
        <f>IF(OR(出勤!P44="⊙",出勤!P44="×"),出勤!$E$66,IF(出勤!P44="○",出勤!$L$66,IF(出勤!P44="√",出勤!$R$66,IF(出勤!P44="△",出勤!$X$66,0))))</f>
        <v>0</v>
      </c>
      <c r="Q44" s="118">
        <f>IF(OR(出勤!Q44="⊙",出勤!Q44="×"),出勤!$E$66,IF(出勤!Q44="○",出勤!$L$66,IF(出勤!Q44="√",出勤!$R$66,IF(出勤!Q44="△",出勤!$X$66,0))))</f>
        <v>0</v>
      </c>
      <c r="R44" s="118">
        <f>IF(OR(出勤!R44="⊙",出勤!R44="×"),出勤!$E$66,IF(出勤!R44="○",出勤!$L$66,IF(出勤!R44="√",出勤!$R$66,IF(出勤!R44="△",出勤!$X$66,0))))</f>
        <v>0</v>
      </c>
      <c r="S44" s="118">
        <f>IF(OR(出勤!S44="⊙",出勤!S44="×"),出勤!$E$66,IF(出勤!S44="○",出勤!$L$66,IF(出勤!S44="√",出勤!$R$66,IF(出勤!S44="△",出勤!$X$66,0))))</f>
        <v>0</v>
      </c>
      <c r="T44" s="118">
        <f>IF(OR(出勤!T44="⊙",出勤!T44="×"),出勤!$E$66,IF(出勤!T44="○",出勤!$L$66,IF(出勤!T44="√",出勤!$R$66,IF(出勤!T44="△",出勤!$X$66,0))))</f>
        <v>0</v>
      </c>
      <c r="U44" s="118">
        <f>IF(OR(出勤!U44="⊙",出勤!U44="×"),出勤!$E$66,IF(出勤!U44="○",出勤!$L$66,IF(出勤!U44="√",出勤!$R$66,IF(出勤!U44="△",出勤!$X$66,0))))</f>
        <v>0</v>
      </c>
      <c r="V44" s="118">
        <f>IF(OR(出勤!V44="⊙",出勤!V44="×"),出勤!$E$66,IF(出勤!V44="○",出勤!$L$66,IF(出勤!V44="√",出勤!$R$66,IF(出勤!V44="△",出勤!$X$66,0))))</f>
        <v>0</v>
      </c>
      <c r="W44" s="118">
        <f>IF(OR(出勤!W44="⊙",出勤!W44="×"),出勤!$E$66,IF(出勤!W44="○",出勤!$L$66,IF(出勤!W44="√",出勤!$R$66,IF(出勤!W44="△",出勤!$X$66,0))))</f>
        <v>0</v>
      </c>
      <c r="X44" s="118">
        <f>IF(OR(出勤!X44="⊙",出勤!X44="×"),出勤!$E$66,IF(出勤!X44="○",出勤!$L$66,IF(出勤!X44="√",出勤!$R$66,IF(出勤!X44="△",出勤!$X$66,0))))</f>
        <v>0</v>
      </c>
      <c r="Y44" s="118">
        <f>IF(OR(出勤!Y44="⊙",出勤!Y44="×"),出勤!$E$66,IF(出勤!Y44="○",出勤!$L$66,IF(出勤!Y44="√",出勤!$R$66,IF(出勤!Y44="△",出勤!$X$66,0))))</f>
        <v>0</v>
      </c>
      <c r="Z44" s="118">
        <f>IF(OR(出勤!Z44="⊙",出勤!Z44="×"),出勤!$E$66,IF(出勤!Z44="○",出勤!$L$66,IF(出勤!Z44="√",出勤!$R$66,IF(出勤!Z44="△",出勤!$X$66,0))))</f>
        <v>0</v>
      </c>
      <c r="AA44" s="118">
        <f>IF(OR(出勤!AA44="⊙",出勤!AA44="×"),出勤!$E$66,IF(出勤!AA44="○",出勤!$L$66,IF(出勤!AA44="√",出勤!$R$66,IF(出勤!AA44="△",出勤!$X$66,0))))</f>
        <v>0</v>
      </c>
      <c r="AB44" s="118">
        <f>IF(OR(出勤!AB44="⊙",出勤!AB44="×"),出勤!$E$66,IF(出勤!AB44="○",出勤!$L$66,IF(出勤!AB44="√",出勤!$R$66,IF(出勤!AB44="△",出勤!$X$66,0))))</f>
        <v>0</v>
      </c>
      <c r="AC44" s="118">
        <f>IF(OR(出勤!AC44="⊙",出勤!AC44="×"),出勤!$E$66,IF(出勤!AC44="○",出勤!$L$66,IF(出勤!AC44="√",出勤!$R$66,IF(出勤!AC44="△",出勤!$X$66,0))))</f>
        <v>0</v>
      </c>
      <c r="AD44" s="118">
        <f>IF(OR(出勤!AD44="⊙",出勤!AD44="×"),出勤!$E$66,IF(出勤!AD44="○",出勤!$L$66,IF(出勤!AD44="√",出勤!$R$66,IF(出勤!AD44="△",出勤!$X$66,0))))</f>
        <v>0</v>
      </c>
      <c r="AE44" s="118">
        <f>IF(OR(出勤!AE44="⊙",出勤!AE44="×"),出勤!$E$66,IF(出勤!AE44="○",出勤!$L$66,IF(出勤!AE44="√",出勤!$R$66,IF(出勤!AE44="△",出勤!$X$66,0))))</f>
        <v>0</v>
      </c>
      <c r="AF44" s="118">
        <f>IF(OR(出勤!AF44="⊙",出勤!AF44="×"),出勤!$E$66,IF(出勤!AF44="○",出勤!$L$66,IF(出勤!AF44="√",出勤!$R$66,IF(出勤!AF44="△",出勤!$X$66,0))))</f>
        <v>0</v>
      </c>
      <c r="AG44" s="118">
        <f>IF(OR(出勤!AG44="⊙",出勤!AG44="×"),出勤!$E$66,IF(出勤!AG44="○",出勤!$L$66,IF(出勤!AG44="√",出勤!$R$66,IF(出勤!AG44="△",出勤!$X$66,0))))</f>
        <v>0</v>
      </c>
      <c r="AH44" s="118">
        <f>IF(OR(出勤!AH44="⊙",出勤!AH44="×"),出勤!$E$66,IF(出勤!AH44="○",出勤!$L$66,IF(出勤!AH44="√",出勤!$R$66,IF(出勤!AH44="△",出勤!$X$66,0))))</f>
        <v>0</v>
      </c>
      <c r="AI44" s="75">
        <f t="shared" si="1"/>
        <v>100</v>
      </c>
    </row>
    <row r="45" s="110" customFormat="1" ht="17" customHeight="1" spans="1:35">
      <c r="A45" s="75" t="str">
        <f>IF(作业!A43="","",作业!A43)</f>
        <v/>
      </c>
      <c r="B45" s="75" t="str">
        <f>IF(作业!B43="","",作业!B43)</f>
        <v/>
      </c>
      <c r="C45" s="118">
        <f>IF(OR(出勤!C45="⊙",出勤!C45="×"),出勤!$E$66,IF(出勤!C45="○",出勤!$L$66,IF(出勤!C45="√",出勤!$R$66,IF(出勤!C45="△",出勤!$X$66,0))))</f>
        <v>0</v>
      </c>
      <c r="D45" s="118">
        <f>IF(OR(出勤!D45="⊙",出勤!D45="×"),出勤!$E$66,IF(出勤!D45="○",出勤!$L$66,IF(出勤!D45="√",出勤!$R$66,IF(出勤!D45="△",出勤!$X$66,0))))</f>
        <v>0</v>
      </c>
      <c r="E45" s="118">
        <f>IF(OR(出勤!E45="⊙",出勤!E45="×"),出勤!$E$66,IF(出勤!E45="○",出勤!$L$66,IF(出勤!E45="√",出勤!$R$66,IF(出勤!E45="△",出勤!$X$66,0))))</f>
        <v>0</v>
      </c>
      <c r="F45" s="118">
        <f>IF(OR(出勤!F45="⊙",出勤!F45="×"),出勤!$E$66,IF(出勤!F45="○",出勤!$L$66,IF(出勤!F45="√",出勤!$R$66,IF(出勤!F45="△",出勤!$X$66,0))))</f>
        <v>0</v>
      </c>
      <c r="G45" s="118">
        <f>IF(OR(出勤!G45="⊙",出勤!G45="×"),出勤!$E$66,IF(出勤!G45="○",出勤!$L$66,IF(出勤!G45="√",出勤!$R$66,IF(出勤!G45="△",出勤!$X$66,0))))</f>
        <v>0</v>
      </c>
      <c r="H45" s="118">
        <f>IF(OR(出勤!H45="⊙",出勤!H45="×"),出勤!$E$66,IF(出勤!H45="○",出勤!$L$66,IF(出勤!H45="√",出勤!$R$66,IF(出勤!H45="△",出勤!$X$66,0))))</f>
        <v>0</v>
      </c>
      <c r="I45" s="118">
        <f>IF(OR(出勤!I45="⊙",出勤!I45="×"),出勤!$E$66,IF(出勤!I45="○",出勤!$L$66,IF(出勤!I45="√",出勤!$R$66,IF(出勤!I45="△",出勤!$X$66,0))))</f>
        <v>0</v>
      </c>
      <c r="J45" s="118">
        <f>IF(OR(出勤!J45="⊙",出勤!J45="×"),出勤!$E$66,IF(出勤!J45="○",出勤!$L$66,IF(出勤!J45="√",出勤!$R$66,IF(出勤!J45="△",出勤!$X$66,0))))</f>
        <v>0</v>
      </c>
      <c r="K45" s="118">
        <f>IF(OR(出勤!K45="⊙",出勤!K45="×"),出勤!$E$66,IF(出勤!K45="○",出勤!$L$66,IF(出勤!K45="√",出勤!$R$66,IF(出勤!K45="△",出勤!$X$66,0))))</f>
        <v>0</v>
      </c>
      <c r="L45" s="118">
        <f>IF(OR(出勤!L45="⊙",出勤!L45="×"),出勤!$E$66,IF(出勤!L45="○",出勤!$L$66,IF(出勤!L45="√",出勤!$R$66,IF(出勤!L45="△",出勤!$X$66,0))))</f>
        <v>0</v>
      </c>
      <c r="M45" s="118">
        <f>IF(OR(出勤!M45="⊙",出勤!M45="×"),出勤!$E$66,IF(出勤!M45="○",出勤!$L$66,IF(出勤!M45="√",出勤!$R$66,IF(出勤!M45="△",出勤!$X$66,0))))</f>
        <v>0</v>
      </c>
      <c r="N45" s="118">
        <f>IF(OR(出勤!N45="⊙",出勤!N45="×"),出勤!$E$66,IF(出勤!N45="○",出勤!$L$66,IF(出勤!N45="√",出勤!$R$66,IF(出勤!N45="△",出勤!$X$66,0))))</f>
        <v>0</v>
      </c>
      <c r="O45" s="118">
        <f>IF(OR(出勤!O45="⊙",出勤!O45="×"),出勤!$E$66,IF(出勤!O45="○",出勤!$L$66,IF(出勤!O45="√",出勤!$R$66,IF(出勤!O45="△",出勤!$X$66,0))))</f>
        <v>0</v>
      </c>
      <c r="P45" s="118">
        <f>IF(OR(出勤!P45="⊙",出勤!P45="×"),出勤!$E$66,IF(出勤!P45="○",出勤!$L$66,IF(出勤!P45="√",出勤!$R$66,IF(出勤!P45="△",出勤!$X$66,0))))</f>
        <v>0</v>
      </c>
      <c r="Q45" s="118">
        <f>IF(OR(出勤!Q45="⊙",出勤!Q45="×"),出勤!$E$66,IF(出勤!Q45="○",出勤!$L$66,IF(出勤!Q45="√",出勤!$R$66,IF(出勤!Q45="△",出勤!$X$66,0))))</f>
        <v>0</v>
      </c>
      <c r="R45" s="118">
        <f>IF(OR(出勤!R45="⊙",出勤!R45="×"),出勤!$E$66,IF(出勤!R45="○",出勤!$L$66,IF(出勤!R45="√",出勤!$R$66,IF(出勤!R45="△",出勤!$X$66,0))))</f>
        <v>0</v>
      </c>
      <c r="S45" s="118">
        <f>IF(OR(出勤!S45="⊙",出勤!S45="×"),出勤!$E$66,IF(出勤!S45="○",出勤!$L$66,IF(出勤!S45="√",出勤!$R$66,IF(出勤!S45="△",出勤!$X$66,0))))</f>
        <v>0</v>
      </c>
      <c r="T45" s="118">
        <f>IF(OR(出勤!T45="⊙",出勤!T45="×"),出勤!$E$66,IF(出勤!T45="○",出勤!$L$66,IF(出勤!T45="√",出勤!$R$66,IF(出勤!T45="△",出勤!$X$66,0))))</f>
        <v>0</v>
      </c>
      <c r="U45" s="118">
        <f>IF(OR(出勤!U45="⊙",出勤!U45="×"),出勤!$E$66,IF(出勤!U45="○",出勤!$L$66,IF(出勤!U45="√",出勤!$R$66,IF(出勤!U45="△",出勤!$X$66,0))))</f>
        <v>0</v>
      </c>
      <c r="V45" s="118">
        <f>IF(OR(出勤!V45="⊙",出勤!V45="×"),出勤!$E$66,IF(出勤!V45="○",出勤!$L$66,IF(出勤!V45="√",出勤!$R$66,IF(出勤!V45="△",出勤!$X$66,0))))</f>
        <v>0</v>
      </c>
      <c r="W45" s="118">
        <f>IF(OR(出勤!W45="⊙",出勤!W45="×"),出勤!$E$66,IF(出勤!W45="○",出勤!$L$66,IF(出勤!W45="√",出勤!$R$66,IF(出勤!W45="△",出勤!$X$66,0))))</f>
        <v>0</v>
      </c>
      <c r="X45" s="118">
        <f>IF(OR(出勤!X45="⊙",出勤!X45="×"),出勤!$E$66,IF(出勤!X45="○",出勤!$L$66,IF(出勤!X45="√",出勤!$R$66,IF(出勤!X45="△",出勤!$X$66,0))))</f>
        <v>0</v>
      </c>
      <c r="Y45" s="118">
        <f>IF(OR(出勤!Y45="⊙",出勤!Y45="×"),出勤!$E$66,IF(出勤!Y45="○",出勤!$L$66,IF(出勤!Y45="√",出勤!$R$66,IF(出勤!Y45="△",出勤!$X$66,0))))</f>
        <v>0</v>
      </c>
      <c r="Z45" s="118">
        <f>IF(OR(出勤!Z45="⊙",出勤!Z45="×"),出勤!$E$66,IF(出勤!Z45="○",出勤!$L$66,IF(出勤!Z45="√",出勤!$R$66,IF(出勤!Z45="△",出勤!$X$66,0))))</f>
        <v>0</v>
      </c>
      <c r="AA45" s="118">
        <f>IF(OR(出勤!AA45="⊙",出勤!AA45="×"),出勤!$E$66,IF(出勤!AA45="○",出勤!$L$66,IF(出勤!AA45="√",出勤!$R$66,IF(出勤!AA45="△",出勤!$X$66,0))))</f>
        <v>0</v>
      </c>
      <c r="AB45" s="118">
        <f>IF(OR(出勤!AB45="⊙",出勤!AB45="×"),出勤!$E$66,IF(出勤!AB45="○",出勤!$L$66,IF(出勤!AB45="√",出勤!$R$66,IF(出勤!AB45="△",出勤!$X$66,0))))</f>
        <v>0</v>
      </c>
      <c r="AC45" s="118">
        <f>IF(OR(出勤!AC45="⊙",出勤!AC45="×"),出勤!$E$66,IF(出勤!AC45="○",出勤!$L$66,IF(出勤!AC45="√",出勤!$R$66,IF(出勤!AC45="△",出勤!$X$66,0))))</f>
        <v>0</v>
      </c>
      <c r="AD45" s="118">
        <f>IF(OR(出勤!AD45="⊙",出勤!AD45="×"),出勤!$E$66,IF(出勤!AD45="○",出勤!$L$66,IF(出勤!AD45="√",出勤!$R$66,IF(出勤!AD45="△",出勤!$X$66,0))))</f>
        <v>0</v>
      </c>
      <c r="AE45" s="118">
        <f>IF(OR(出勤!AE45="⊙",出勤!AE45="×"),出勤!$E$66,IF(出勤!AE45="○",出勤!$L$66,IF(出勤!AE45="√",出勤!$R$66,IF(出勤!AE45="△",出勤!$X$66,0))))</f>
        <v>0</v>
      </c>
      <c r="AF45" s="118">
        <f>IF(OR(出勤!AF45="⊙",出勤!AF45="×"),出勤!$E$66,IF(出勤!AF45="○",出勤!$L$66,IF(出勤!AF45="√",出勤!$R$66,IF(出勤!AF45="△",出勤!$X$66,0))))</f>
        <v>0</v>
      </c>
      <c r="AG45" s="118">
        <f>IF(OR(出勤!AG45="⊙",出勤!AG45="×"),出勤!$E$66,IF(出勤!AG45="○",出勤!$L$66,IF(出勤!AG45="√",出勤!$R$66,IF(出勤!AG45="△",出勤!$X$66,0))))</f>
        <v>0</v>
      </c>
      <c r="AH45" s="118">
        <f>IF(OR(出勤!AH45="⊙",出勤!AH45="×"),出勤!$E$66,IF(出勤!AH45="○",出勤!$L$66,IF(出勤!AH45="√",出勤!$R$66,IF(出勤!AH45="△",出勤!$X$66,0))))</f>
        <v>0</v>
      </c>
      <c r="AI45" s="75">
        <f t="shared" si="1"/>
        <v>100</v>
      </c>
    </row>
    <row r="46" s="110" customFormat="1" ht="17" customHeight="1" spans="1:35">
      <c r="A46" s="75" t="str">
        <f>IF(作业!A44="","",作业!A44)</f>
        <v/>
      </c>
      <c r="B46" s="75" t="str">
        <f>IF(作业!B44="","",作业!B44)</f>
        <v/>
      </c>
      <c r="C46" s="118">
        <f>IF(OR(出勤!C46="⊙",出勤!C46="×"),出勤!$E$66,IF(出勤!C46="○",出勤!$L$66,IF(出勤!C46="√",出勤!$R$66,IF(出勤!C46="△",出勤!$X$66,0))))</f>
        <v>0</v>
      </c>
      <c r="D46" s="118">
        <f>IF(OR(出勤!D46="⊙",出勤!D46="×"),出勤!$E$66,IF(出勤!D46="○",出勤!$L$66,IF(出勤!D46="√",出勤!$R$66,IF(出勤!D46="△",出勤!$X$66,0))))</f>
        <v>0</v>
      </c>
      <c r="E46" s="118">
        <f>IF(OR(出勤!E46="⊙",出勤!E46="×"),出勤!$E$66,IF(出勤!E46="○",出勤!$L$66,IF(出勤!E46="√",出勤!$R$66,IF(出勤!E46="△",出勤!$X$66,0))))</f>
        <v>0</v>
      </c>
      <c r="F46" s="118">
        <f>IF(OR(出勤!F46="⊙",出勤!F46="×"),出勤!$E$66,IF(出勤!F46="○",出勤!$L$66,IF(出勤!F46="√",出勤!$R$66,IF(出勤!F46="△",出勤!$X$66,0))))</f>
        <v>0</v>
      </c>
      <c r="G46" s="118">
        <f>IF(OR(出勤!G46="⊙",出勤!G46="×"),出勤!$E$66,IF(出勤!G46="○",出勤!$L$66,IF(出勤!G46="√",出勤!$R$66,IF(出勤!G46="△",出勤!$X$66,0))))</f>
        <v>0</v>
      </c>
      <c r="H46" s="118">
        <f>IF(OR(出勤!H46="⊙",出勤!H46="×"),出勤!$E$66,IF(出勤!H46="○",出勤!$L$66,IF(出勤!H46="√",出勤!$R$66,IF(出勤!H46="△",出勤!$X$66,0))))</f>
        <v>0</v>
      </c>
      <c r="I46" s="118">
        <f>IF(OR(出勤!I46="⊙",出勤!I46="×"),出勤!$E$66,IF(出勤!I46="○",出勤!$L$66,IF(出勤!I46="√",出勤!$R$66,IF(出勤!I46="△",出勤!$X$66,0))))</f>
        <v>0</v>
      </c>
      <c r="J46" s="118">
        <f>IF(OR(出勤!J46="⊙",出勤!J46="×"),出勤!$E$66,IF(出勤!J46="○",出勤!$L$66,IF(出勤!J46="√",出勤!$R$66,IF(出勤!J46="△",出勤!$X$66,0))))</f>
        <v>0</v>
      </c>
      <c r="K46" s="118">
        <f>IF(OR(出勤!K46="⊙",出勤!K46="×"),出勤!$E$66,IF(出勤!K46="○",出勤!$L$66,IF(出勤!K46="√",出勤!$R$66,IF(出勤!K46="△",出勤!$X$66,0))))</f>
        <v>0</v>
      </c>
      <c r="L46" s="118">
        <f>IF(OR(出勤!L46="⊙",出勤!L46="×"),出勤!$E$66,IF(出勤!L46="○",出勤!$L$66,IF(出勤!L46="√",出勤!$R$66,IF(出勤!L46="△",出勤!$X$66,0))))</f>
        <v>0</v>
      </c>
      <c r="M46" s="118">
        <f>IF(OR(出勤!M46="⊙",出勤!M46="×"),出勤!$E$66,IF(出勤!M46="○",出勤!$L$66,IF(出勤!M46="√",出勤!$R$66,IF(出勤!M46="△",出勤!$X$66,0))))</f>
        <v>0</v>
      </c>
      <c r="N46" s="118">
        <f>IF(OR(出勤!N46="⊙",出勤!N46="×"),出勤!$E$66,IF(出勤!N46="○",出勤!$L$66,IF(出勤!N46="√",出勤!$R$66,IF(出勤!N46="△",出勤!$X$66,0))))</f>
        <v>0</v>
      </c>
      <c r="O46" s="118">
        <f>IF(OR(出勤!O46="⊙",出勤!O46="×"),出勤!$E$66,IF(出勤!O46="○",出勤!$L$66,IF(出勤!O46="√",出勤!$R$66,IF(出勤!O46="△",出勤!$X$66,0))))</f>
        <v>0</v>
      </c>
      <c r="P46" s="118">
        <f>IF(OR(出勤!P46="⊙",出勤!P46="×"),出勤!$E$66,IF(出勤!P46="○",出勤!$L$66,IF(出勤!P46="√",出勤!$R$66,IF(出勤!P46="△",出勤!$X$66,0))))</f>
        <v>0</v>
      </c>
      <c r="Q46" s="118">
        <f>IF(OR(出勤!Q46="⊙",出勤!Q46="×"),出勤!$E$66,IF(出勤!Q46="○",出勤!$L$66,IF(出勤!Q46="√",出勤!$R$66,IF(出勤!Q46="△",出勤!$X$66,0))))</f>
        <v>0</v>
      </c>
      <c r="R46" s="118">
        <f>IF(OR(出勤!R46="⊙",出勤!R46="×"),出勤!$E$66,IF(出勤!R46="○",出勤!$L$66,IF(出勤!R46="√",出勤!$R$66,IF(出勤!R46="△",出勤!$X$66,0))))</f>
        <v>0</v>
      </c>
      <c r="S46" s="118">
        <f>IF(OR(出勤!S46="⊙",出勤!S46="×"),出勤!$E$66,IF(出勤!S46="○",出勤!$L$66,IF(出勤!S46="√",出勤!$R$66,IF(出勤!S46="△",出勤!$X$66,0))))</f>
        <v>0</v>
      </c>
      <c r="T46" s="118">
        <f>IF(OR(出勤!T46="⊙",出勤!T46="×"),出勤!$E$66,IF(出勤!T46="○",出勤!$L$66,IF(出勤!T46="√",出勤!$R$66,IF(出勤!T46="△",出勤!$X$66,0))))</f>
        <v>0</v>
      </c>
      <c r="U46" s="118">
        <f>IF(OR(出勤!U46="⊙",出勤!U46="×"),出勤!$E$66,IF(出勤!U46="○",出勤!$L$66,IF(出勤!U46="√",出勤!$R$66,IF(出勤!U46="△",出勤!$X$66,0))))</f>
        <v>0</v>
      </c>
      <c r="V46" s="118">
        <f>IF(OR(出勤!V46="⊙",出勤!V46="×"),出勤!$E$66,IF(出勤!V46="○",出勤!$L$66,IF(出勤!V46="√",出勤!$R$66,IF(出勤!V46="△",出勤!$X$66,0))))</f>
        <v>0</v>
      </c>
      <c r="W46" s="118">
        <f>IF(OR(出勤!W46="⊙",出勤!W46="×"),出勤!$E$66,IF(出勤!W46="○",出勤!$L$66,IF(出勤!W46="√",出勤!$R$66,IF(出勤!W46="△",出勤!$X$66,0))))</f>
        <v>0</v>
      </c>
      <c r="X46" s="118">
        <f>IF(OR(出勤!X46="⊙",出勤!X46="×"),出勤!$E$66,IF(出勤!X46="○",出勤!$L$66,IF(出勤!X46="√",出勤!$R$66,IF(出勤!X46="△",出勤!$X$66,0))))</f>
        <v>0</v>
      </c>
      <c r="Y46" s="118">
        <f>IF(OR(出勤!Y46="⊙",出勤!Y46="×"),出勤!$E$66,IF(出勤!Y46="○",出勤!$L$66,IF(出勤!Y46="√",出勤!$R$66,IF(出勤!Y46="△",出勤!$X$66,0))))</f>
        <v>0</v>
      </c>
      <c r="Z46" s="118">
        <f>IF(OR(出勤!Z46="⊙",出勤!Z46="×"),出勤!$E$66,IF(出勤!Z46="○",出勤!$L$66,IF(出勤!Z46="√",出勤!$R$66,IF(出勤!Z46="△",出勤!$X$66,0))))</f>
        <v>0</v>
      </c>
      <c r="AA46" s="118">
        <f>IF(OR(出勤!AA46="⊙",出勤!AA46="×"),出勤!$E$66,IF(出勤!AA46="○",出勤!$L$66,IF(出勤!AA46="√",出勤!$R$66,IF(出勤!AA46="△",出勤!$X$66,0))))</f>
        <v>0</v>
      </c>
      <c r="AB46" s="118">
        <f>IF(OR(出勤!AB46="⊙",出勤!AB46="×"),出勤!$E$66,IF(出勤!AB46="○",出勤!$L$66,IF(出勤!AB46="√",出勤!$R$66,IF(出勤!AB46="△",出勤!$X$66,0))))</f>
        <v>0</v>
      </c>
      <c r="AC46" s="118">
        <f>IF(OR(出勤!AC46="⊙",出勤!AC46="×"),出勤!$E$66,IF(出勤!AC46="○",出勤!$L$66,IF(出勤!AC46="√",出勤!$R$66,IF(出勤!AC46="△",出勤!$X$66,0))))</f>
        <v>0</v>
      </c>
      <c r="AD46" s="118">
        <f>IF(OR(出勤!AD46="⊙",出勤!AD46="×"),出勤!$E$66,IF(出勤!AD46="○",出勤!$L$66,IF(出勤!AD46="√",出勤!$R$66,IF(出勤!AD46="△",出勤!$X$66,0))))</f>
        <v>0</v>
      </c>
      <c r="AE46" s="118">
        <f>IF(OR(出勤!AE46="⊙",出勤!AE46="×"),出勤!$E$66,IF(出勤!AE46="○",出勤!$L$66,IF(出勤!AE46="√",出勤!$R$66,IF(出勤!AE46="△",出勤!$X$66,0))))</f>
        <v>0</v>
      </c>
      <c r="AF46" s="118">
        <f>IF(OR(出勤!AF46="⊙",出勤!AF46="×"),出勤!$E$66,IF(出勤!AF46="○",出勤!$L$66,IF(出勤!AF46="√",出勤!$R$66,IF(出勤!AF46="△",出勤!$X$66,0))))</f>
        <v>0</v>
      </c>
      <c r="AG46" s="118">
        <f>IF(OR(出勤!AG46="⊙",出勤!AG46="×"),出勤!$E$66,IF(出勤!AG46="○",出勤!$L$66,IF(出勤!AG46="√",出勤!$R$66,IF(出勤!AG46="△",出勤!$X$66,0))))</f>
        <v>0</v>
      </c>
      <c r="AH46" s="118">
        <f>IF(OR(出勤!AH46="⊙",出勤!AH46="×"),出勤!$E$66,IF(出勤!AH46="○",出勤!$L$66,IF(出勤!AH46="√",出勤!$R$66,IF(出勤!AH46="△",出勤!$X$66,0))))</f>
        <v>0</v>
      </c>
      <c r="AI46" s="75">
        <f t="shared" si="1"/>
        <v>100</v>
      </c>
    </row>
    <row r="47" s="110" customFormat="1" ht="17" customHeight="1" spans="1:35">
      <c r="A47" s="75" t="str">
        <f>IF(作业!A45="","",作业!A45)</f>
        <v/>
      </c>
      <c r="B47" s="75" t="str">
        <f>IF(作业!B45="","",作业!B45)</f>
        <v/>
      </c>
      <c r="C47" s="118">
        <f>IF(OR(出勤!C47="⊙",出勤!C47="×"),出勤!$E$66,IF(出勤!C47="○",出勤!$L$66,IF(出勤!C47="√",出勤!$R$66,IF(出勤!C47="△",出勤!$X$66,0))))</f>
        <v>0</v>
      </c>
      <c r="D47" s="118">
        <f>IF(OR(出勤!D47="⊙",出勤!D47="×"),出勤!$E$66,IF(出勤!D47="○",出勤!$L$66,IF(出勤!D47="√",出勤!$R$66,IF(出勤!D47="△",出勤!$X$66,0))))</f>
        <v>0</v>
      </c>
      <c r="E47" s="118">
        <f>IF(OR(出勤!E47="⊙",出勤!E47="×"),出勤!$E$66,IF(出勤!E47="○",出勤!$L$66,IF(出勤!E47="√",出勤!$R$66,IF(出勤!E47="△",出勤!$X$66,0))))</f>
        <v>0</v>
      </c>
      <c r="F47" s="118">
        <f>IF(OR(出勤!F47="⊙",出勤!F47="×"),出勤!$E$66,IF(出勤!F47="○",出勤!$L$66,IF(出勤!F47="√",出勤!$R$66,IF(出勤!F47="△",出勤!$X$66,0))))</f>
        <v>0</v>
      </c>
      <c r="G47" s="118">
        <f>IF(OR(出勤!G47="⊙",出勤!G47="×"),出勤!$E$66,IF(出勤!G47="○",出勤!$L$66,IF(出勤!G47="√",出勤!$R$66,IF(出勤!G47="△",出勤!$X$66,0))))</f>
        <v>0</v>
      </c>
      <c r="H47" s="118">
        <f>IF(OR(出勤!H47="⊙",出勤!H47="×"),出勤!$E$66,IF(出勤!H47="○",出勤!$L$66,IF(出勤!H47="√",出勤!$R$66,IF(出勤!H47="△",出勤!$X$66,0))))</f>
        <v>0</v>
      </c>
      <c r="I47" s="118">
        <f>IF(OR(出勤!I47="⊙",出勤!I47="×"),出勤!$E$66,IF(出勤!I47="○",出勤!$L$66,IF(出勤!I47="√",出勤!$R$66,IF(出勤!I47="△",出勤!$X$66,0))))</f>
        <v>0</v>
      </c>
      <c r="J47" s="118">
        <f>IF(OR(出勤!J47="⊙",出勤!J47="×"),出勤!$E$66,IF(出勤!J47="○",出勤!$L$66,IF(出勤!J47="√",出勤!$R$66,IF(出勤!J47="△",出勤!$X$66,0))))</f>
        <v>0</v>
      </c>
      <c r="K47" s="118">
        <f>IF(OR(出勤!K47="⊙",出勤!K47="×"),出勤!$E$66,IF(出勤!K47="○",出勤!$L$66,IF(出勤!K47="√",出勤!$R$66,IF(出勤!K47="△",出勤!$X$66,0))))</f>
        <v>0</v>
      </c>
      <c r="L47" s="118">
        <f>IF(OR(出勤!L47="⊙",出勤!L47="×"),出勤!$E$66,IF(出勤!L47="○",出勤!$L$66,IF(出勤!L47="√",出勤!$R$66,IF(出勤!L47="△",出勤!$X$66,0))))</f>
        <v>0</v>
      </c>
      <c r="M47" s="118">
        <f>IF(OR(出勤!M47="⊙",出勤!M47="×"),出勤!$E$66,IF(出勤!M47="○",出勤!$L$66,IF(出勤!M47="√",出勤!$R$66,IF(出勤!M47="△",出勤!$X$66,0))))</f>
        <v>0</v>
      </c>
      <c r="N47" s="118">
        <f>IF(OR(出勤!N47="⊙",出勤!N47="×"),出勤!$E$66,IF(出勤!N47="○",出勤!$L$66,IF(出勤!N47="√",出勤!$R$66,IF(出勤!N47="△",出勤!$X$66,0))))</f>
        <v>0</v>
      </c>
      <c r="O47" s="118">
        <f>IF(OR(出勤!O47="⊙",出勤!O47="×"),出勤!$E$66,IF(出勤!O47="○",出勤!$L$66,IF(出勤!O47="√",出勤!$R$66,IF(出勤!O47="△",出勤!$X$66,0))))</f>
        <v>0</v>
      </c>
      <c r="P47" s="118">
        <f>IF(OR(出勤!P47="⊙",出勤!P47="×"),出勤!$E$66,IF(出勤!P47="○",出勤!$L$66,IF(出勤!P47="√",出勤!$R$66,IF(出勤!P47="△",出勤!$X$66,0))))</f>
        <v>0</v>
      </c>
      <c r="Q47" s="118">
        <f>IF(OR(出勤!Q47="⊙",出勤!Q47="×"),出勤!$E$66,IF(出勤!Q47="○",出勤!$L$66,IF(出勤!Q47="√",出勤!$R$66,IF(出勤!Q47="△",出勤!$X$66,0))))</f>
        <v>0</v>
      </c>
      <c r="R47" s="118">
        <f>IF(OR(出勤!R47="⊙",出勤!R47="×"),出勤!$E$66,IF(出勤!R47="○",出勤!$L$66,IF(出勤!R47="√",出勤!$R$66,IF(出勤!R47="△",出勤!$X$66,0))))</f>
        <v>0</v>
      </c>
      <c r="S47" s="118">
        <f>IF(OR(出勤!S47="⊙",出勤!S47="×"),出勤!$E$66,IF(出勤!S47="○",出勤!$L$66,IF(出勤!S47="√",出勤!$R$66,IF(出勤!S47="△",出勤!$X$66,0))))</f>
        <v>0</v>
      </c>
      <c r="T47" s="118">
        <f>IF(OR(出勤!T47="⊙",出勤!T47="×"),出勤!$E$66,IF(出勤!T47="○",出勤!$L$66,IF(出勤!T47="√",出勤!$R$66,IF(出勤!T47="△",出勤!$X$66,0))))</f>
        <v>0</v>
      </c>
      <c r="U47" s="118">
        <f>IF(OR(出勤!U47="⊙",出勤!U47="×"),出勤!$E$66,IF(出勤!U47="○",出勤!$L$66,IF(出勤!U47="√",出勤!$R$66,IF(出勤!U47="△",出勤!$X$66,0))))</f>
        <v>0</v>
      </c>
      <c r="V47" s="118">
        <f>IF(OR(出勤!V47="⊙",出勤!V47="×"),出勤!$E$66,IF(出勤!V47="○",出勤!$L$66,IF(出勤!V47="√",出勤!$R$66,IF(出勤!V47="△",出勤!$X$66,0))))</f>
        <v>0</v>
      </c>
      <c r="W47" s="118">
        <f>IF(OR(出勤!W47="⊙",出勤!W47="×"),出勤!$E$66,IF(出勤!W47="○",出勤!$L$66,IF(出勤!W47="√",出勤!$R$66,IF(出勤!W47="△",出勤!$X$66,0))))</f>
        <v>0</v>
      </c>
      <c r="X47" s="118">
        <f>IF(OR(出勤!X47="⊙",出勤!X47="×"),出勤!$E$66,IF(出勤!X47="○",出勤!$L$66,IF(出勤!X47="√",出勤!$R$66,IF(出勤!X47="△",出勤!$X$66,0))))</f>
        <v>0</v>
      </c>
      <c r="Y47" s="118">
        <f>IF(OR(出勤!Y47="⊙",出勤!Y47="×"),出勤!$E$66,IF(出勤!Y47="○",出勤!$L$66,IF(出勤!Y47="√",出勤!$R$66,IF(出勤!Y47="△",出勤!$X$66,0))))</f>
        <v>0</v>
      </c>
      <c r="Z47" s="118">
        <f>IF(OR(出勤!Z47="⊙",出勤!Z47="×"),出勤!$E$66,IF(出勤!Z47="○",出勤!$L$66,IF(出勤!Z47="√",出勤!$R$66,IF(出勤!Z47="△",出勤!$X$66,0))))</f>
        <v>0</v>
      </c>
      <c r="AA47" s="118">
        <f>IF(OR(出勤!AA47="⊙",出勤!AA47="×"),出勤!$E$66,IF(出勤!AA47="○",出勤!$L$66,IF(出勤!AA47="√",出勤!$R$66,IF(出勤!AA47="△",出勤!$X$66,0))))</f>
        <v>0</v>
      </c>
      <c r="AB47" s="118">
        <f>IF(OR(出勤!AB47="⊙",出勤!AB47="×"),出勤!$E$66,IF(出勤!AB47="○",出勤!$L$66,IF(出勤!AB47="√",出勤!$R$66,IF(出勤!AB47="△",出勤!$X$66,0))))</f>
        <v>0</v>
      </c>
      <c r="AC47" s="118">
        <f>IF(OR(出勤!AC47="⊙",出勤!AC47="×"),出勤!$E$66,IF(出勤!AC47="○",出勤!$L$66,IF(出勤!AC47="√",出勤!$R$66,IF(出勤!AC47="△",出勤!$X$66,0))))</f>
        <v>0</v>
      </c>
      <c r="AD47" s="118">
        <f>IF(OR(出勤!AD47="⊙",出勤!AD47="×"),出勤!$E$66,IF(出勤!AD47="○",出勤!$L$66,IF(出勤!AD47="√",出勤!$R$66,IF(出勤!AD47="△",出勤!$X$66,0))))</f>
        <v>0</v>
      </c>
      <c r="AE47" s="118">
        <f>IF(OR(出勤!AE47="⊙",出勤!AE47="×"),出勤!$E$66,IF(出勤!AE47="○",出勤!$L$66,IF(出勤!AE47="√",出勤!$R$66,IF(出勤!AE47="△",出勤!$X$66,0))))</f>
        <v>0</v>
      </c>
      <c r="AF47" s="118">
        <f>IF(OR(出勤!AF47="⊙",出勤!AF47="×"),出勤!$E$66,IF(出勤!AF47="○",出勤!$L$66,IF(出勤!AF47="√",出勤!$R$66,IF(出勤!AF47="△",出勤!$X$66,0))))</f>
        <v>0</v>
      </c>
      <c r="AG47" s="118">
        <f>IF(OR(出勤!AG47="⊙",出勤!AG47="×"),出勤!$E$66,IF(出勤!AG47="○",出勤!$L$66,IF(出勤!AG47="√",出勤!$R$66,IF(出勤!AG47="△",出勤!$X$66,0))))</f>
        <v>0</v>
      </c>
      <c r="AH47" s="118">
        <f>IF(OR(出勤!AH47="⊙",出勤!AH47="×"),出勤!$E$66,IF(出勤!AH47="○",出勤!$L$66,IF(出勤!AH47="√",出勤!$R$66,IF(出勤!AH47="△",出勤!$X$66,0))))</f>
        <v>0</v>
      </c>
      <c r="AI47" s="75">
        <f t="shared" si="1"/>
        <v>100</v>
      </c>
    </row>
    <row r="48" s="110" customFormat="1" ht="17" customHeight="1" spans="1:35">
      <c r="A48" s="75" t="str">
        <f>IF(作业!A46="","",作业!A46)</f>
        <v/>
      </c>
      <c r="B48" s="75" t="str">
        <f>IF(作业!B46="","",作业!B46)</f>
        <v/>
      </c>
      <c r="C48" s="118">
        <f>IF(OR(出勤!C48="⊙",出勤!C48="×"),出勤!$E$66,IF(出勤!C48="○",出勤!$L$66,IF(出勤!C48="√",出勤!$R$66,IF(出勤!C48="△",出勤!$X$66,0))))</f>
        <v>0</v>
      </c>
      <c r="D48" s="118">
        <f>IF(OR(出勤!D48="⊙",出勤!D48="×"),出勤!$E$66,IF(出勤!D48="○",出勤!$L$66,IF(出勤!D48="√",出勤!$R$66,IF(出勤!D48="△",出勤!$X$66,0))))</f>
        <v>0</v>
      </c>
      <c r="E48" s="118">
        <f>IF(OR(出勤!E48="⊙",出勤!E48="×"),出勤!$E$66,IF(出勤!E48="○",出勤!$L$66,IF(出勤!E48="√",出勤!$R$66,IF(出勤!E48="△",出勤!$X$66,0))))</f>
        <v>0</v>
      </c>
      <c r="F48" s="118">
        <f>IF(OR(出勤!F48="⊙",出勤!F48="×"),出勤!$E$66,IF(出勤!F48="○",出勤!$L$66,IF(出勤!F48="√",出勤!$R$66,IF(出勤!F48="△",出勤!$X$66,0))))</f>
        <v>0</v>
      </c>
      <c r="G48" s="118">
        <f>IF(OR(出勤!G48="⊙",出勤!G48="×"),出勤!$E$66,IF(出勤!G48="○",出勤!$L$66,IF(出勤!G48="√",出勤!$R$66,IF(出勤!G48="△",出勤!$X$66,0))))</f>
        <v>0</v>
      </c>
      <c r="H48" s="118">
        <f>IF(OR(出勤!H48="⊙",出勤!H48="×"),出勤!$E$66,IF(出勤!H48="○",出勤!$L$66,IF(出勤!H48="√",出勤!$R$66,IF(出勤!H48="△",出勤!$X$66,0))))</f>
        <v>0</v>
      </c>
      <c r="I48" s="118">
        <f>IF(OR(出勤!I48="⊙",出勤!I48="×"),出勤!$E$66,IF(出勤!I48="○",出勤!$L$66,IF(出勤!I48="√",出勤!$R$66,IF(出勤!I48="△",出勤!$X$66,0))))</f>
        <v>0</v>
      </c>
      <c r="J48" s="118">
        <f>IF(OR(出勤!J48="⊙",出勤!J48="×"),出勤!$E$66,IF(出勤!J48="○",出勤!$L$66,IF(出勤!J48="√",出勤!$R$66,IF(出勤!J48="△",出勤!$X$66,0))))</f>
        <v>0</v>
      </c>
      <c r="K48" s="118">
        <f>IF(OR(出勤!K48="⊙",出勤!K48="×"),出勤!$E$66,IF(出勤!K48="○",出勤!$L$66,IF(出勤!K48="√",出勤!$R$66,IF(出勤!K48="△",出勤!$X$66,0))))</f>
        <v>0</v>
      </c>
      <c r="L48" s="118">
        <f>IF(OR(出勤!L48="⊙",出勤!L48="×"),出勤!$E$66,IF(出勤!L48="○",出勤!$L$66,IF(出勤!L48="√",出勤!$R$66,IF(出勤!L48="△",出勤!$X$66,0))))</f>
        <v>0</v>
      </c>
      <c r="M48" s="118">
        <f>IF(OR(出勤!M48="⊙",出勤!M48="×"),出勤!$E$66,IF(出勤!M48="○",出勤!$L$66,IF(出勤!M48="√",出勤!$R$66,IF(出勤!M48="△",出勤!$X$66,0))))</f>
        <v>0</v>
      </c>
      <c r="N48" s="118">
        <f>IF(OR(出勤!N48="⊙",出勤!N48="×"),出勤!$E$66,IF(出勤!N48="○",出勤!$L$66,IF(出勤!N48="√",出勤!$R$66,IF(出勤!N48="△",出勤!$X$66,0))))</f>
        <v>0</v>
      </c>
      <c r="O48" s="118">
        <f>IF(OR(出勤!O48="⊙",出勤!O48="×"),出勤!$E$66,IF(出勤!O48="○",出勤!$L$66,IF(出勤!O48="√",出勤!$R$66,IF(出勤!O48="△",出勤!$X$66,0))))</f>
        <v>0</v>
      </c>
      <c r="P48" s="118">
        <f>IF(OR(出勤!P48="⊙",出勤!P48="×"),出勤!$E$66,IF(出勤!P48="○",出勤!$L$66,IF(出勤!P48="√",出勤!$R$66,IF(出勤!P48="△",出勤!$X$66,0))))</f>
        <v>0</v>
      </c>
      <c r="Q48" s="118">
        <f>IF(OR(出勤!Q48="⊙",出勤!Q48="×"),出勤!$E$66,IF(出勤!Q48="○",出勤!$L$66,IF(出勤!Q48="√",出勤!$R$66,IF(出勤!Q48="△",出勤!$X$66,0))))</f>
        <v>0</v>
      </c>
      <c r="R48" s="118">
        <f>IF(OR(出勤!R48="⊙",出勤!R48="×"),出勤!$E$66,IF(出勤!R48="○",出勤!$L$66,IF(出勤!R48="√",出勤!$R$66,IF(出勤!R48="△",出勤!$X$66,0))))</f>
        <v>0</v>
      </c>
      <c r="S48" s="118">
        <f>IF(OR(出勤!S48="⊙",出勤!S48="×"),出勤!$E$66,IF(出勤!S48="○",出勤!$L$66,IF(出勤!S48="√",出勤!$R$66,IF(出勤!S48="△",出勤!$X$66,0))))</f>
        <v>0</v>
      </c>
      <c r="T48" s="118">
        <f>IF(OR(出勤!T48="⊙",出勤!T48="×"),出勤!$E$66,IF(出勤!T48="○",出勤!$L$66,IF(出勤!T48="√",出勤!$R$66,IF(出勤!T48="△",出勤!$X$66,0))))</f>
        <v>0</v>
      </c>
      <c r="U48" s="118">
        <f>IF(OR(出勤!U48="⊙",出勤!U48="×"),出勤!$E$66,IF(出勤!U48="○",出勤!$L$66,IF(出勤!U48="√",出勤!$R$66,IF(出勤!U48="△",出勤!$X$66,0))))</f>
        <v>0</v>
      </c>
      <c r="V48" s="118">
        <f>IF(OR(出勤!V48="⊙",出勤!V48="×"),出勤!$E$66,IF(出勤!V48="○",出勤!$L$66,IF(出勤!V48="√",出勤!$R$66,IF(出勤!V48="△",出勤!$X$66,0))))</f>
        <v>0</v>
      </c>
      <c r="W48" s="118">
        <f>IF(OR(出勤!W48="⊙",出勤!W48="×"),出勤!$E$66,IF(出勤!W48="○",出勤!$L$66,IF(出勤!W48="√",出勤!$R$66,IF(出勤!W48="△",出勤!$X$66,0))))</f>
        <v>0</v>
      </c>
      <c r="X48" s="118">
        <f>IF(OR(出勤!X48="⊙",出勤!X48="×"),出勤!$E$66,IF(出勤!X48="○",出勤!$L$66,IF(出勤!X48="√",出勤!$R$66,IF(出勤!X48="△",出勤!$X$66,0))))</f>
        <v>0</v>
      </c>
      <c r="Y48" s="118">
        <f>IF(OR(出勤!Y48="⊙",出勤!Y48="×"),出勤!$E$66,IF(出勤!Y48="○",出勤!$L$66,IF(出勤!Y48="√",出勤!$R$66,IF(出勤!Y48="△",出勤!$X$66,0))))</f>
        <v>0</v>
      </c>
      <c r="Z48" s="118">
        <f>IF(OR(出勤!Z48="⊙",出勤!Z48="×"),出勤!$E$66,IF(出勤!Z48="○",出勤!$L$66,IF(出勤!Z48="√",出勤!$R$66,IF(出勤!Z48="△",出勤!$X$66,0))))</f>
        <v>0</v>
      </c>
      <c r="AA48" s="118">
        <f>IF(OR(出勤!AA48="⊙",出勤!AA48="×"),出勤!$E$66,IF(出勤!AA48="○",出勤!$L$66,IF(出勤!AA48="√",出勤!$R$66,IF(出勤!AA48="△",出勤!$X$66,0))))</f>
        <v>0</v>
      </c>
      <c r="AB48" s="118">
        <f>IF(OR(出勤!AB48="⊙",出勤!AB48="×"),出勤!$E$66,IF(出勤!AB48="○",出勤!$L$66,IF(出勤!AB48="√",出勤!$R$66,IF(出勤!AB48="△",出勤!$X$66,0))))</f>
        <v>0</v>
      </c>
      <c r="AC48" s="118">
        <f>IF(OR(出勤!AC48="⊙",出勤!AC48="×"),出勤!$E$66,IF(出勤!AC48="○",出勤!$L$66,IF(出勤!AC48="√",出勤!$R$66,IF(出勤!AC48="△",出勤!$X$66,0))))</f>
        <v>0</v>
      </c>
      <c r="AD48" s="118">
        <f>IF(OR(出勤!AD48="⊙",出勤!AD48="×"),出勤!$E$66,IF(出勤!AD48="○",出勤!$L$66,IF(出勤!AD48="√",出勤!$R$66,IF(出勤!AD48="△",出勤!$X$66,0))))</f>
        <v>0</v>
      </c>
      <c r="AE48" s="118">
        <f>IF(OR(出勤!AE48="⊙",出勤!AE48="×"),出勤!$E$66,IF(出勤!AE48="○",出勤!$L$66,IF(出勤!AE48="√",出勤!$R$66,IF(出勤!AE48="△",出勤!$X$66,0))))</f>
        <v>0</v>
      </c>
      <c r="AF48" s="118">
        <f>IF(OR(出勤!AF48="⊙",出勤!AF48="×"),出勤!$E$66,IF(出勤!AF48="○",出勤!$L$66,IF(出勤!AF48="√",出勤!$R$66,IF(出勤!AF48="△",出勤!$X$66,0))))</f>
        <v>0</v>
      </c>
      <c r="AG48" s="118">
        <f>IF(OR(出勤!AG48="⊙",出勤!AG48="×"),出勤!$E$66,IF(出勤!AG48="○",出勤!$L$66,IF(出勤!AG48="√",出勤!$R$66,IF(出勤!AG48="△",出勤!$X$66,0))))</f>
        <v>0</v>
      </c>
      <c r="AH48" s="118">
        <f>IF(OR(出勤!AH48="⊙",出勤!AH48="×"),出勤!$E$66,IF(出勤!AH48="○",出勤!$L$66,IF(出勤!AH48="√",出勤!$R$66,IF(出勤!AH48="△",出勤!$X$66,0))))</f>
        <v>0</v>
      </c>
      <c r="AI48" s="75">
        <f t="shared" si="1"/>
        <v>100</v>
      </c>
    </row>
    <row r="49" s="110" customFormat="1" ht="17" customHeight="1" spans="1:35">
      <c r="A49" s="75" t="str">
        <f>IF(作业!A47="","",作业!A47)</f>
        <v/>
      </c>
      <c r="B49" s="75" t="str">
        <f>IF(作业!B47="","",作业!B47)</f>
        <v/>
      </c>
      <c r="C49" s="118">
        <f>IF(OR(出勤!C49="⊙",出勤!C49="×"),出勤!$E$66,IF(出勤!C49="○",出勤!$L$66,IF(出勤!C49="√",出勤!$R$66,IF(出勤!C49="△",出勤!$X$66,0))))</f>
        <v>0</v>
      </c>
      <c r="D49" s="118">
        <f>IF(OR(出勤!D49="⊙",出勤!D49="×"),出勤!$E$66,IF(出勤!D49="○",出勤!$L$66,IF(出勤!D49="√",出勤!$R$66,IF(出勤!D49="△",出勤!$X$66,0))))</f>
        <v>0</v>
      </c>
      <c r="E49" s="118">
        <f>IF(OR(出勤!E49="⊙",出勤!E49="×"),出勤!$E$66,IF(出勤!E49="○",出勤!$L$66,IF(出勤!E49="√",出勤!$R$66,IF(出勤!E49="△",出勤!$X$66,0))))</f>
        <v>0</v>
      </c>
      <c r="F49" s="118">
        <f>IF(OR(出勤!F49="⊙",出勤!F49="×"),出勤!$E$66,IF(出勤!F49="○",出勤!$L$66,IF(出勤!F49="√",出勤!$R$66,IF(出勤!F49="△",出勤!$X$66,0))))</f>
        <v>0</v>
      </c>
      <c r="G49" s="118">
        <f>IF(OR(出勤!G49="⊙",出勤!G49="×"),出勤!$E$66,IF(出勤!G49="○",出勤!$L$66,IF(出勤!G49="√",出勤!$R$66,IF(出勤!G49="△",出勤!$X$66,0))))</f>
        <v>0</v>
      </c>
      <c r="H49" s="118">
        <f>IF(OR(出勤!H49="⊙",出勤!H49="×"),出勤!$E$66,IF(出勤!H49="○",出勤!$L$66,IF(出勤!H49="√",出勤!$R$66,IF(出勤!H49="△",出勤!$X$66,0))))</f>
        <v>0</v>
      </c>
      <c r="I49" s="118">
        <f>IF(OR(出勤!I49="⊙",出勤!I49="×"),出勤!$E$66,IF(出勤!I49="○",出勤!$L$66,IF(出勤!I49="√",出勤!$R$66,IF(出勤!I49="△",出勤!$X$66,0))))</f>
        <v>0</v>
      </c>
      <c r="J49" s="118">
        <f>IF(OR(出勤!J49="⊙",出勤!J49="×"),出勤!$E$66,IF(出勤!J49="○",出勤!$L$66,IF(出勤!J49="√",出勤!$R$66,IF(出勤!J49="△",出勤!$X$66,0))))</f>
        <v>0</v>
      </c>
      <c r="K49" s="118">
        <f>IF(OR(出勤!K49="⊙",出勤!K49="×"),出勤!$E$66,IF(出勤!K49="○",出勤!$L$66,IF(出勤!K49="√",出勤!$R$66,IF(出勤!K49="△",出勤!$X$66,0))))</f>
        <v>0</v>
      </c>
      <c r="L49" s="118">
        <f>IF(OR(出勤!L49="⊙",出勤!L49="×"),出勤!$E$66,IF(出勤!L49="○",出勤!$L$66,IF(出勤!L49="√",出勤!$R$66,IF(出勤!L49="△",出勤!$X$66,0))))</f>
        <v>0</v>
      </c>
      <c r="M49" s="118">
        <f>IF(OR(出勤!M49="⊙",出勤!M49="×"),出勤!$E$66,IF(出勤!M49="○",出勤!$L$66,IF(出勤!M49="√",出勤!$R$66,IF(出勤!M49="△",出勤!$X$66,0))))</f>
        <v>0</v>
      </c>
      <c r="N49" s="118">
        <f>IF(OR(出勤!N49="⊙",出勤!N49="×"),出勤!$E$66,IF(出勤!N49="○",出勤!$L$66,IF(出勤!N49="√",出勤!$R$66,IF(出勤!N49="△",出勤!$X$66,0))))</f>
        <v>0</v>
      </c>
      <c r="O49" s="118">
        <f>IF(OR(出勤!O49="⊙",出勤!O49="×"),出勤!$E$66,IF(出勤!O49="○",出勤!$L$66,IF(出勤!O49="√",出勤!$R$66,IF(出勤!O49="△",出勤!$X$66,0))))</f>
        <v>0</v>
      </c>
      <c r="P49" s="118">
        <f>IF(OR(出勤!P49="⊙",出勤!P49="×"),出勤!$E$66,IF(出勤!P49="○",出勤!$L$66,IF(出勤!P49="√",出勤!$R$66,IF(出勤!P49="△",出勤!$X$66,0))))</f>
        <v>0</v>
      </c>
      <c r="Q49" s="118">
        <f>IF(OR(出勤!Q49="⊙",出勤!Q49="×"),出勤!$E$66,IF(出勤!Q49="○",出勤!$L$66,IF(出勤!Q49="√",出勤!$R$66,IF(出勤!Q49="△",出勤!$X$66,0))))</f>
        <v>0</v>
      </c>
      <c r="R49" s="118">
        <f>IF(OR(出勤!R49="⊙",出勤!R49="×"),出勤!$E$66,IF(出勤!R49="○",出勤!$L$66,IF(出勤!R49="√",出勤!$R$66,IF(出勤!R49="△",出勤!$X$66,0))))</f>
        <v>0</v>
      </c>
      <c r="S49" s="118">
        <f>IF(OR(出勤!S49="⊙",出勤!S49="×"),出勤!$E$66,IF(出勤!S49="○",出勤!$L$66,IF(出勤!S49="√",出勤!$R$66,IF(出勤!S49="△",出勤!$X$66,0))))</f>
        <v>0</v>
      </c>
      <c r="T49" s="118">
        <f>IF(OR(出勤!T49="⊙",出勤!T49="×"),出勤!$E$66,IF(出勤!T49="○",出勤!$L$66,IF(出勤!T49="√",出勤!$R$66,IF(出勤!T49="△",出勤!$X$66,0))))</f>
        <v>0</v>
      </c>
      <c r="U49" s="118">
        <f>IF(OR(出勤!U49="⊙",出勤!U49="×"),出勤!$E$66,IF(出勤!U49="○",出勤!$L$66,IF(出勤!U49="√",出勤!$R$66,IF(出勤!U49="△",出勤!$X$66,0))))</f>
        <v>0</v>
      </c>
      <c r="V49" s="118">
        <f>IF(OR(出勤!V49="⊙",出勤!V49="×"),出勤!$E$66,IF(出勤!V49="○",出勤!$L$66,IF(出勤!V49="√",出勤!$R$66,IF(出勤!V49="△",出勤!$X$66,0))))</f>
        <v>0</v>
      </c>
      <c r="W49" s="118">
        <f>IF(OR(出勤!W49="⊙",出勤!W49="×"),出勤!$E$66,IF(出勤!W49="○",出勤!$L$66,IF(出勤!W49="√",出勤!$R$66,IF(出勤!W49="△",出勤!$X$66,0))))</f>
        <v>0</v>
      </c>
      <c r="X49" s="118">
        <f>IF(OR(出勤!X49="⊙",出勤!X49="×"),出勤!$E$66,IF(出勤!X49="○",出勤!$L$66,IF(出勤!X49="√",出勤!$R$66,IF(出勤!X49="△",出勤!$X$66,0))))</f>
        <v>0</v>
      </c>
      <c r="Y49" s="118">
        <f>IF(OR(出勤!Y49="⊙",出勤!Y49="×"),出勤!$E$66,IF(出勤!Y49="○",出勤!$L$66,IF(出勤!Y49="√",出勤!$R$66,IF(出勤!Y49="△",出勤!$X$66,0))))</f>
        <v>0</v>
      </c>
      <c r="Z49" s="118">
        <f>IF(OR(出勤!Z49="⊙",出勤!Z49="×"),出勤!$E$66,IF(出勤!Z49="○",出勤!$L$66,IF(出勤!Z49="√",出勤!$R$66,IF(出勤!Z49="△",出勤!$X$66,0))))</f>
        <v>0</v>
      </c>
      <c r="AA49" s="118">
        <f>IF(OR(出勤!AA49="⊙",出勤!AA49="×"),出勤!$E$66,IF(出勤!AA49="○",出勤!$L$66,IF(出勤!AA49="√",出勤!$R$66,IF(出勤!AA49="△",出勤!$X$66,0))))</f>
        <v>0</v>
      </c>
      <c r="AB49" s="118">
        <f>IF(OR(出勤!AB49="⊙",出勤!AB49="×"),出勤!$E$66,IF(出勤!AB49="○",出勤!$L$66,IF(出勤!AB49="√",出勤!$R$66,IF(出勤!AB49="△",出勤!$X$66,0))))</f>
        <v>0</v>
      </c>
      <c r="AC49" s="118">
        <f>IF(OR(出勤!AC49="⊙",出勤!AC49="×"),出勤!$E$66,IF(出勤!AC49="○",出勤!$L$66,IF(出勤!AC49="√",出勤!$R$66,IF(出勤!AC49="△",出勤!$X$66,0))))</f>
        <v>0</v>
      </c>
      <c r="AD49" s="118">
        <f>IF(OR(出勤!AD49="⊙",出勤!AD49="×"),出勤!$E$66,IF(出勤!AD49="○",出勤!$L$66,IF(出勤!AD49="√",出勤!$R$66,IF(出勤!AD49="△",出勤!$X$66,0))))</f>
        <v>0</v>
      </c>
      <c r="AE49" s="118">
        <f>IF(OR(出勤!AE49="⊙",出勤!AE49="×"),出勤!$E$66,IF(出勤!AE49="○",出勤!$L$66,IF(出勤!AE49="√",出勤!$R$66,IF(出勤!AE49="△",出勤!$X$66,0))))</f>
        <v>0</v>
      </c>
      <c r="AF49" s="118">
        <f>IF(OR(出勤!AF49="⊙",出勤!AF49="×"),出勤!$E$66,IF(出勤!AF49="○",出勤!$L$66,IF(出勤!AF49="√",出勤!$R$66,IF(出勤!AF49="△",出勤!$X$66,0))))</f>
        <v>0</v>
      </c>
      <c r="AG49" s="118">
        <f>IF(OR(出勤!AG49="⊙",出勤!AG49="×"),出勤!$E$66,IF(出勤!AG49="○",出勤!$L$66,IF(出勤!AG49="√",出勤!$R$66,IF(出勤!AG49="△",出勤!$X$66,0))))</f>
        <v>0</v>
      </c>
      <c r="AH49" s="118">
        <f>IF(OR(出勤!AH49="⊙",出勤!AH49="×"),出勤!$E$66,IF(出勤!AH49="○",出勤!$L$66,IF(出勤!AH49="√",出勤!$R$66,IF(出勤!AH49="△",出勤!$X$66,0))))</f>
        <v>0</v>
      </c>
      <c r="AI49" s="75">
        <f t="shared" si="1"/>
        <v>100</v>
      </c>
    </row>
    <row r="50" s="110" customFormat="1" ht="17" customHeight="1" spans="1:35">
      <c r="A50" s="75" t="str">
        <f>IF(作业!A48="","",作业!A48)</f>
        <v/>
      </c>
      <c r="B50" s="75" t="str">
        <f>IF(作业!B48="","",作业!B48)</f>
        <v/>
      </c>
      <c r="C50" s="118">
        <f>IF(OR(出勤!C50="⊙",出勤!C50="×"),出勤!$E$66,IF(出勤!C50="○",出勤!$L$66,IF(出勤!C50="√",出勤!$R$66,IF(出勤!C50="△",出勤!$X$66,0))))</f>
        <v>0</v>
      </c>
      <c r="D50" s="118">
        <f>IF(OR(出勤!D50="⊙",出勤!D50="×"),出勤!$E$66,IF(出勤!D50="○",出勤!$L$66,IF(出勤!D50="√",出勤!$R$66,IF(出勤!D50="△",出勤!$X$66,0))))</f>
        <v>0</v>
      </c>
      <c r="E50" s="118">
        <f>IF(OR(出勤!E50="⊙",出勤!E50="×"),出勤!$E$66,IF(出勤!E50="○",出勤!$L$66,IF(出勤!E50="√",出勤!$R$66,IF(出勤!E50="△",出勤!$X$66,0))))</f>
        <v>0</v>
      </c>
      <c r="F50" s="118">
        <f>IF(OR(出勤!F50="⊙",出勤!F50="×"),出勤!$E$66,IF(出勤!F50="○",出勤!$L$66,IF(出勤!F50="√",出勤!$R$66,IF(出勤!F50="△",出勤!$X$66,0))))</f>
        <v>0</v>
      </c>
      <c r="G50" s="118">
        <f>IF(OR(出勤!G50="⊙",出勤!G50="×"),出勤!$E$66,IF(出勤!G50="○",出勤!$L$66,IF(出勤!G50="√",出勤!$R$66,IF(出勤!G50="△",出勤!$X$66,0))))</f>
        <v>0</v>
      </c>
      <c r="H50" s="118">
        <f>IF(OR(出勤!H50="⊙",出勤!H50="×"),出勤!$E$66,IF(出勤!H50="○",出勤!$L$66,IF(出勤!H50="√",出勤!$R$66,IF(出勤!H50="△",出勤!$X$66,0))))</f>
        <v>0</v>
      </c>
      <c r="I50" s="118">
        <f>IF(OR(出勤!I50="⊙",出勤!I50="×"),出勤!$E$66,IF(出勤!I50="○",出勤!$L$66,IF(出勤!I50="√",出勤!$R$66,IF(出勤!I50="△",出勤!$X$66,0))))</f>
        <v>0</v>
      </c>
      <c r="J50" s="118">
        <f>IF(OR(出勤!J50="⊙",出勤!J50="×"),出勤!$E$66,IF(出勤!J50="○",出勤!$L$66,IF(出勤!J50="√",出勤!$R$66,IF(出勤!J50="△",出勤!$X$66,0))))</f>
        <v>0</v>
      </c>
      <c r="K50" s="118">
        <f>IF(OR(出勤!K50="⊙",出勤!K50="×"),出勤!$E$66,IF(出勤!K50="○",出勤!$L$66,IF(出勤!K50="√",出勤!$R$66,IF(出勤!K50="△",出勤!$X$66,0))))</f>
        <v>0</v>
      </c>
      <c r="L50" s="118">
        <f>IF(OR(出勤!L50="⊙",出勤!L50="×"),出勤!$E$66,IF(出勤!L50="○",出勤!$L$66,IF(出勤!L50="√",出勤!$R$66,IF(出勤!L50="△",出勤!$X$66,0))))</f>
        <v>0</v>
      </c>
      <c r="M50" s="118">
        <f>IF(OR(出勤!M50="⊙",出勤!M50="×"),出勤!$E$66,IF(出勤!M50="○",出勤!$L$66,IF(出勤!M50="√",出勤!$R$66,IF(出勤!M50="△",出勤!$X$66,0))))</f>
        <v>0</v>
      </c>
      <c r="N50" s="118">
        <f>IF(OR(出勤!N50="⊙",出勤!N50="×"),出勤!$E$66,IF(出勤!N50="○",出勤!$L$66,IF(出勤!N50="√",出勤!$R$66,IF(出勤!N50="△",出勤!$X$66,0))))</f>
        <v>0</v>
      </c>
      <c r="O50" s="118">
        <f>IF(OR(出勤!O50="⊙",出勤!O50="×"),出勤!$E$66,IF(出勤!O50="○",出勤!$L$66,IF(出勤!O50="√",出勤!$R$66,IF(出勤!O50="△",出勤!$X$66,0))))</f>
        <v>0</v>
      </c>
      <c r="P50" s="118">
        <f>IF(OR(出勤!P50="⊙",出勤!P50="×"),出勤!$E$66,IF(出勤!P50="○",出勤!$L$66,IF(出勤!P50="√",出勤!$R$66,IF(出勤!P50="△",出勤!$X$66,0))))</f>
        <v>0</v>
      </c>
      <c r="Q50" s="118">
        <f>IF(OR(出勤!Q50="⊙",出勤!Q50="×"),出勤!$E$66,IF(出勤!Q50="○",出勤!$L$66,IF(出勤!Q50="√",出勤!$R$66,IF(出勤!Q50="△",出勤!$X$66,0))))</f>
        <v>0</v>
      </c>
      <c r="R50" s="118">
        <f>IF(OR(出勤!R50="⊙",出勤!R50="×"),出勤!$E$66,IF(出勤!R50="○",出勤!$L$66,IF(出勤!R50="√",出勤!$R$66,IF(出勤!R50="△",出勤!$X$66,0))))</f>
        <v>0</v>
      </c>
      <c r="S50" s="118">
        <f>IF(OR(出勤!S50="⊙",出勤!S50="×"),出勤!$E$66,IF(出勤!S50="○",出勤!$L$66,IF(出勤!S50="√",出勤!$R$66,IF(出勤!S50="△",出勤!$X$66,0))))</f>
        <v>0</v>
      </c>
      <c r="T50" s="118">
        <f>IF(OR(出勤!T50="⊙",出勤!T50="×"),出勤!$E$66,IF(出勤!T50="○",出勤!$L$66,IF(出勤!T50="√",出勤!$R$66,IF(出勤!T50="△",出勤!$X$66,0))))</f>
        <v>0</v>
      </c>
      <c r="U50" s="118">
        <f>IF(OR(出勤!U50="⊙",出勤!U50="×"),出勤!$E$66,IF(出勤!U50="○",出勤!$L$66,IF(出勤!U50="√",出勤!$R$66,IF(出勤!U50="△",出勤!$X$66,0))))</f>
        <v>0</v>
      </c>
      <c r="V50" s="118">
        <f>IF(OR(出勤!V50="⊙",出勤!V50="×"),出勤!$E$66,IF(出勤!V50="○",出勤!$L$66,IF(出勤!V50="√",出勤!$R$66,IF(出勤!V50="△",出勤!$X$66,0))))</f>
        <v>0</v>
      </c>
      <c r="W50" s="118">
        <f>IF(OR(出勤!W50="⊙",出勤!W50="×"),出勤!$E$66,IF(出勤!W50="○",出勤!$L$66,IF(出勤!W50="√",出勤!$R$66,IF(出勤!W50="△",出勤!$X$66,0))))</f>
        <v>0</v>
      </c>
      <c r="X50" s="118">
        <f>IF(OR(出勤!X50="⊙",出勤!X50="×"),出勤!$E$66,IF(出勤!X50="○",出勤!$L$66,IF(出勤!X50="√",出勤!$R$66,IF(出勤!X50="△",出勤!$X$66,0))))</f>
        <v>0</v>
      </c>
      <c r="Y50" s="118">
        <f>IF(OR(出勤!Y50="⊙",出勤!Y50="×"),出勤!$E$66,IF(出勤!Y50="○",出勤!$L$66,IF(出勤!Y50="√",出勤!$R$66,IF(出勤!Y50="△",出勤!$X$66,0))))</f>
        <v>0</v>
      </c>
      <c r="Z50" s="118">
        <f>IF(OR(出勤!Z50="⊙",出勤!Z50="×"),出勤!$E$66,IF(出勤!Z50="○",出勤!$L$66,IF(出勤!Z50="√",出勤!$R$66,IF(出勤!Z50="△",出勤!$X$66,0))))</f>
        <v>0</v>
      </c>
      <c r="AA50" s="118">
        <f>IF(OR(出勤!AA50="⊙",出勤!AA50="×"),出勤!$E$66,IF(出勤!AA50="○",出勤!$L$66,IF(出勤!AA50="√",出勤!$R$66,IF(出勤!AA50="△",出勤!$X$66,0))))</f>
        <v>0</v>
      </c>
      <c r="AB50" s="118">
        <f>IF(OR(出勤!AB50="⊙",出勤!AB50="×"),出勤!$E$66,IF(出勤!AB50="○",出勤!$L$66,IF(出勤!AB50="√",出勤!$R$66,IF(出勤!AB50="△",出勤!$X$66,0))))</f>
        <v>0</v>
      </c>
      <c r="AC50" s="118">
        <f>IF(OR(出勤!AC50="⊙",出勤!AC50="×"),出勤!$E$66,IF(出勤!AC50="○",出勤!$L$66,IF(出勤!AC50="√",出勤!$R$66,IF(出勤!AC50="△",出勤!$X$66,0))))</f>
        <v>0</v>
      </c>
      <c r="AD50" s="118">
        <f>IF(OR(出勤!AD50="⊙",出勤!AD50="×"),出勤!$E$66,IF(出勤!AD50="○",出勤!$L$66,IF(出勤!AD50="√",出勤!$R$66,IF(出勤!AD50="△",出勤!$X$66,0))))</f>
        <v>0</v>
      </c>
      <c r="AE50" s="118">
        <f>IF(OR(出勤!AE50="⊙",出勤!AE50="×"),出勤!$E$66,IF(出勤!AE50="○",出勤!$L$66,IF(出勤!AE50="√",出勤!$R$66,IF(出勤!AE50="△",出勤!$X$66,0))))</f>
        <v>0</v>
      </c>
      <c r="AF50" s="118">
        <f>IF(OR(出勤!AF50="⊙",出勤!AF50="×"),出勤!$E$66,IF(出勤!AF50="○",出勤!$L$66,IF(出勤!AF50="√",出勤!$R$66,IF(出勤!AF50="△",出勤!$X$66,0))))</f>
        <v>0</v>
      </c>
      <c r="AG50" s="118">
        <f>IF(OR(出勤!AG50="⊙",出勤!AG50="×"),出勤!$E$66,IF(出勤!AG50="○",出勤!$L$66,IF(出勤!AG50="√",出勤!$R$66,IF(出勤!AG50="△",出勤!$X$66,0))))</f>
        <v>0</v>
      </c>
      <c r="AH50" s="118">
        <f>IF(OR(出勤!AH50="⊙",出勤!AH50="×"),出勤!$E$66,IF(出勤!AH50="○",出勤!$L$66,IF(出勤!AH50="√",出勤!$R$66,IF(出勤!AH50="△",出勤!$X$66,0))))</f>
        <v>0</v>
      </c>
      <c r="AI50" s="75">
        <f t="shared" si="1"/>
        <v>100</v>
      </c>
    </row>
    <row r="51" s="110" customFormat="1" ht="17" customHeight="1" spans="1:35">
      <c r="A51" s="75" t="str">
        <f>IF(作业!A49="","",作业!A49)</f>
        <v/>
      </c>
      <c r="B51" s="75" t="str">
        <f>IF(作业!B49="","",作业!B49)</f>
        <v/>
      </c>
      <c r="C51" s="118">
        <f>IF(OR(出勤!C51="⊙",出勤!C51="×"),出勤!$E$66,IF(出勤!C51="○",出勤!$L$66,IF(出勤!C51="√",出勤!$R$66,IF(出勤!C51="△",出勤!$X$66,0))))</f>
        <v>0</v>
      </c>
      <c r="D51" s="118">
        <f>IF(OR(出勤!D51="⊙",出勤!D51="×"),出勤!$E$66,IF(出勤!D51="○",出勤!$L$66,IF(出勤!D51="√",出勤!$R$66,IF(出勤!D51="△",出勤!$X$66,0))))</f>
        <v>0</v>
      </c>
      <c r="E51" s="118">
        <f>IF(OR(出勤!E51="⊙",出勤!E51="×"),出勤!$E$66,IF(出勤!E51="○",出勤!$L$66,IF(出勤!E51="√",出勤!$R$66,IF(出勤!E51="△",出勤!$X$66,0))))</f>
        <v>0</v>
      </c>
      <c r="F51" s="118">
        <f>IF(OR(出勤!F51="⊙",出勤!F51="×"),出勤!$E$66,IF(出勤!F51="○",出勤!$L$66,IF(出勤!F51="√",出勤!$R$66,IF(出勤!F51="△",出勤!$X$66,0))))</f>
        <v>0</v>
      </c>
      <c r="G51" s="118">
        <f>IF(OR(出勤!G51="⊙",出勤!G51="×"),出勤!$E$66,IF(出勤!G51="○",出勤!$L$66,IF(出勤!G51="√",出勤!$R$66,IF(出勤!G51="△",出勤!$X$66,0))))</f>
        <v>0</v>
      </c>
      <c r="H51" s="118">
        <f>IF(OR(出勤!H51="⊙",出勤!H51="×"),出勤!$E$66,IF(出勤!H51="○",出勤!$L$66,IF(出勤!H51="√",出勤!$R$66,IF(出勤!H51="△",出勤!$X$66,0))))</f>
        <v>0</v>
      </c>
      <c r="I51" s="118">
        <f>IF(OR(出勤!I51="⊙",出勤!I51="×"),出勤!$E$66,IF(出勤!I51="○",出勤!$L$66,IF(出勤!I51="√",出勤!$R$66,IF(出勤!I51="△",出勤!$X$66,0))))</f>
        <v>0</v>
      </c>
      <c r="J51" s="118">
        <f>IF(OR(出勤!J51="⊙",出勤!J51="×"),出勤!$E$66,IF(出勤!J51="○",出勤!$L$66,IF(出勤!J51="√",出勤!$R$66,IF(出勤!J51="△",出勤!$X$66,0))))</f>
        <v>0</v>
      </c>
      <c r="K51" s="118">
        <f>IF(OR(出勤!K51="⊙",出勤!K51="×"),出勤!$E$66,IF(出勤!K51="○",出勤!$L$66,IF(出勤!K51="√",出勤!$R$66,IF(出勤!K51="△",出勤!$X$66,0))))</f>
        <v>0</v>
      </c>
      <c r="L51" s="118">
        <f>IF(OR(出勤!L51="⊙",出勤!L51="×"),出勤!$E$66,IF(出勤!L51="○",出勤!$L$66,IF(出勤!L51="√",出勤!$R$66,IF(出勤!L51="△",出勤!$X$66,0))))</f>
        <v>0</v>
      </c>
      <c r="M51" s="118">
        <f>IF(OR(出勤!M51="⊙",出勤!M51="×"),出勤!$E$66,IF(出勤!M51="○",出勤!$L$66,IF(出勤!M51="√",出勤!$R$66,IF(出勤!M51="△",出勤!$X$66,0))))</f>
        <v>0</v>
      </c>
      <c r="N51" s="118">
        <f>IF(OR(出勤!N51="⊙",出勤!N51="×"),出勤!$E$66,IF(出勤!N51="○",出勤!$L$66,IF(出勤!N51="√",出勤!$R$66,IF(出勤!N51="△",出勤!$X$66,0))))</f>
        <v>0</v>
      </c>
      <c r="O51" s="118">
        <f>IF(OR(出勤!O51="⊙",出勤!O51="×"),出勤!$E$66,IF(出勤!O51="○",出勤!$L$66,IF(出勤!O51="√",出勤!$R$66,IF(出勤!O51="△",出勤!$X$66,0))))</f>
        <v>0</v>
      </c>
      <c r="P51" s="118">
        <f>IF(OR(出勤!P51="⊙",出勤!P51="×"),出勤!$E$66,IF(出勤!P51="○",出勤!$L$66,IF(出勤!P51="√",出勤!$R$66,IF(出勤!P51="△",出勤!$X$66,0))))</f>
        <v>0</v>
      </c>
      <c r="Q51" s="118">
        <f>IF(OR(出勤!Q51="⊙",出勤!Q51="×"),出勤!$E$66,IF(出勤!Q51="○",出勤!$L$66,IF(出勤!Q51="√",出勤!$R$66,IF(出勤!Q51="△",出勤!$X$66,0))))</f>
        <v>0</v>
      </c>
      <c r="R51" s="118">
        <f>IF(OR(出勤!R51="⊙",出勤!R51="×"),出勤!$E$66,IF(出勤!R51="○",出勤!$L$66,IF(出勤!R51="√",出勤!$R$66,IF(出勤!R51="△",出勤!$X$66,0))))</f>
        <v>0</v>
      </c>
      <c r="S51" s="118">
        <f>IF(OR(出勤!S51="⊙",出勤!S51="×"),出勤!$E$66,IF(出勤!S51="○",出勤!$L$66,IF(出勤!S51="√",出勤!$R$66,IF(出勤!S51="△",出勤!$X$66,0))))</f>
        <v>0</v>
      </c>
      <c r="T51" s="118">
        <f>IF(OR(出勤!T51="⊙",出勤!T51="×"),出勤!$E$66,IF(出勤!T51="○",出勤!$L$66,IF(出勤!T51="√",出勤!$R$66,IF(出勤!T51="△",出勤!$X$66,0))))</f>
        <v>0</v>
      </c>
      <c r="U51" s="118">
        <f>IF(OR(出勤!U51="⊙",出勤!U51="×"),出勤!$E$66,IF(出勤!U51="○",出勤!$L$66,IF(出勤!U51="√",出勤!$R$66,IF(出勤!U51="△",出勤!$X$66,0))))</f>
        <v>0</v>
      </c>
      <c r="V51" s="118">
        <f>IF(OR(出勤!V51="⊙",出勤!V51="×"),出勤!$E$66,IF(出勤!V51="○",出勤!$L$66,IF(出勤!V51="√",出勤!$R$66,IF(出勤!V51="△",出勤!$X$66,0))))</f>
        <v>0</v>
      </c>
      <c r="W51" s="118">
        <f>IF(OR(出勤!W51="⊙",出勤!W51="×"),出勤!$E$66,IF(出勤!W51="○",出勤!$L$66,IF(出勤!W51="√",出勤!$R$66,IF(出勤!W51="△",出勤!$X$66,0))))</f>
        <v>0</v>
      </c>
      <c r="X51" s="118">
        <f>IF(OR(出勤!X51="⊙",出勤!X51="×"),出勤!$E$66,IF(出勤!X51="○",出勤!$L$66,IF(出勤!X51="√",出勤!$R$66,IF(出勤!X51="△",出勤!$X$66,0))))</f>
        <v>0</v>
      </c>
      <c r="Y51" s="118">
        <f>IF(OR(出勤!Y51="⊙",出勤!Y51="×"),出勤!$E$66,IF(出勤!Y51="○",出勤!$L$66,IF(出勤!Y51="√",出勤!$R$66,IF(出勤!Y51="△",出勤!$X$66,0))))</f>
        <v>0</v>
      </c>
      <c r="Z51" s="118">
        <f>IF(OR(出勤!Z51="⊙",出勤!Z51="×"),出勤!$E$66,IF(出勤!Z51="○",出勤!$L$66,IF(出勤!Z51="√",出勤!$R$66,IF(出勤!Z51="△",出勤!$X$66,0))))</f>
        <v>0</v>
      </c>
      <c r="AA51" s="118">
        <f>IF(OR(出勤!AA51="⊙",出勤!AA51="×"),出勤!$E$66,IF(出勤!AA51="○",出勤!$L$66,IF(出勤!AA51="√",出勤!$R$66,IF(出勤!AA51="△",出勤!$X$66,0))))</f>
        <v>0</v>
      </c>
      <c r="AB51" s="118">
        <f>IF(OR(出勤!AB51="⊙",出勤!AB51="×"),出勤!$E$66,IF(出勤!AB51="○",出勤!$L$66,IF(出勤!AB51="√",出勤!$R$66,IF(出勤!AB51="△",出勤!$X$66,0))))</f>
        <v>0</v>
      </c>
      <c r="AC51" s="118">
        <f>IF(OR(出勤!AC51="⊙",出勤!AC51="×"),出勤!$E$66,IF(出勤!AC51="○",出勤!$L$66,IF(出勤!AC51="√",出勤!$R$66,IF(出勤!AC51="△",出勤!$X$66,0))))</f>
        <v>0</v>
      </c>
      <c r="AD51" s="118">
        <f>IF(OR(出勤!AD51="⊙",出勤!AD51="×"),出勤!$E$66,IF(出勤!AD51="○",出勤!$L$66,IF(出勤!AD51="√",出勤!$R$66,IF(出勤!AD51="△",出勤!$X$66,0))))</f>
        <v>0</v>
      </c>
      <c r="AE51" s="118">
        <f>IF(OR(出勤!AE51="⊙",出勤!AE51="×"),出勤!$E$66,IF(出勤!AE51="○",出勤!$L$66,IF(出勤!AE51="√",出勤!$R$66,IF(出勤!AE51="△",出勤!$X$66,0))))</f>
        <v>0</v>
      </c>
      <c r="AF51" s="118">
        <f>IF(OR(出勤!AF51="⊙",出勤!AF51="×"),出勤!$E$66,IF(出勤!AF51="○",出勤!$L$66,IF(出勤!AF51="√",出勤!$R$66,IF(出勤!AF51="△",出勤!$X$66,0))))</f>
        <v>0</v>
      </c>
      <c r="AG51" s="118">
        <f>IF(OR(出勤!AG51="⊙",出勤!AG51="×"),出勤!$E$66,IF(出勤!AG51="○",出勤!$L$66,IF(出勤!AG51="√",出勤!$R$66,IF(出勤!AG51="△",出勤!$X$66,0))))</f>
        <v>0</v>
      </c>
      <c r="AH51" s="118">
        <f>IF(OR(出勤!AH51="⊙",出勤!AH51="×"),出勤!$E$66,IF(出勤!AH51="○",出勤!$L$66,IF(出勤!AH51="√",出勤!$R$66,IF(出勤!AH51="△",出勤!$X$66,0))))</f>
        <v>0</v>
      </c>
      <c r="AI51" s="75">
        <f t="shared" si="1"/>
        <v>100</v>
      </c>
    </row>
    <row r="52" s="110" customFormat="1" ht="17" customHeight="1" spans="1:35">
      <c r="A52" s="75" t="str">
        <f>IF(作业!A50="","",作业!A50)</f>
        <v/>
      </c>
      <c r="B52" s="75" t="str">
        <f>IF(作业!B50="","",作业!B50)</f>
        <v/>
      </c>
      <c r="C52" s="118">
        <f>IF(OR(出勤!C52="⊙",出勤!C52="×"),出勤!$E$66,IF(出勤!C52="○",出勤!$L$66,IF(出勤!C52="√",出勤!$R$66,IF(出勤!C52="△",出勤!$X$66,0))))</f>
        <v>0</v>
      </c>
      <c r="D52" s="118">
        <f>IF(OR(出勤!D52="⊙",出勤!D52="×"),出勤!$E$66,IF(出勤!D52="○",出勤!$L$66,IF(出勤!D52="√",出勤!$R$66,IF(出勤!D52="△",出勤!$X$66,0))))</f>
        <v>0</v>
      </c>
      <c r="E52" s="118">
        <f>IF(OR(出勤!E52="⊙",出勤!E52="×"),出勤!$E$66,IF(出勤!E52="○",出勤!$L$66,IF(出勤!E52="√",出勤!$R$66,IF(出勤!E52="△",出勤!$X$66,0))))</f>
        <v>0</v>
      </c>
      <c r="F52" s="118">
        <f>IF(OR(出勤!F52="⊙",出勤!F52="×"),出勤!$E$66,IF(出勤!F52="○",出勤!$L$66,IF(出勤!F52="√",出勤!$R$66,IF(出勤!F52="△",出勤!$X$66,0))))</f>
        <v>0</v>
      </c>
      <c r="G52" s="118">
        <f>IF(OR(出勤!G52="⊙",出勤!G52="×"),出勤!$E$66,IF(出勤!G52="○",出勤!$L$66,IF(出勤!G52="√",出勤!$R$66,IF(出勤!G52="△",出勤!$X$66,0))))</f>
        <v>0</v>
      </c>
      <c r="H52" s="118">
        <f>IF(OR(出勤!H52="⊙",出勤!H52="×"),出勤!$E$66,IF(出勤!H52="○",出勤!$L$66,IF(出勤!H52="√",出勤!$R$66,IF(出勤!H52="△",出勤!$X$66,0))))</f>
        <v>0</v>
      </c>
      <c r="I52" s="118">
        <f>IF(OR(出勤!I52="⊙",出勤!I52="×"),出勤!$E$66,IF(出勤!I52="○",出勤!$L$66,IF(出勤!I52="√",出勤!$R$66,IF(出勤!I52="△",出勤!$X$66,0))))</f>
        <v>0</v>
      </c>
      <c r="J52" s="118">
        <f>IF(OR(出勤!J52="⊙",出勤!J52="×"),出勤!$E$66,IF(出勤!J52="○",出勤!$L$66,IF(出勤!J52="√",出勤!$R$66,IF(出勤!J52="△",出勤!$X$66,0))))</f>
        <v>0</v>
      </c>
      <c r="K52" s="118">
        <f>IF(OR(出勤!K52="⊙",出勤!K52="×"),出勤!$E$66,IF(出勤!K52="○",出勤!$L$66,IF(出勤!K52="√",出勤!$R$66,IF(出勤!K52="△",出勤!$X$66,0))))</f>
        <v>0</v>
      </c>
      <c r="L52" s="118">
        <f>IF(OR(出勤!L52="⊙",出勤!L52="×"),出勤!$E$66,IF(出勤!L52="○",出勤!$L$66,IF(出勤!L52="√",出勤!$R$66,IF(出勤!L52="△",出勤!$X$66,0))))</f>
        <v>0</v>
      </c>
      <c r="M52" s="118">
        <f>IF(OR(出勤!M52="⊙",出勤!M52="×"),出勤!$E$66,IF(出勤!M52="○",出勤!$L$66,IF(出勤!M52="√",出勤!$R$66,IF(出勤!M52="△",出勤!$X$66,0))))</f>
        <v>0</v>
      </c>
      <c r="N52" s="118">
        <f>IF(OR(出勤!N52="⊙",出勤!N52="×"),出勤!$E$66,IF(出勤!N52="○",出勤!$L$66,IF(出勤!N52="√",出勤!$R$66,IF(出勤!N52="△",出勤!$X$66,0))))</f>
        <v>0</v>
      </c>
      <c r="O52" s="118">
        <f>IF(OR(出勤!O52="⊙",出勤!O52="×"),出勤!$E$66,IF(出勤!O52="○",出勤!$L$66,IF(出勤!O52="√",出勤!$R$66,IF(出勤!O52="△",出勤!$X$66,0))))</f>
        <v>0</v>
      </c>
      <c r="P52" s="118">
        <f>IF(OR(出勤!P52="⊙",出勤!P52="×"),出勤!$E$66,IF(出勤!P52="○",出勤!$L$66,IF(出勤!P52="√",出勤!$R$66,IF(出勤!P52="△",出勤!$X$66,0))))</f>
        <v>0</v>
      </c>
      <c r="Q52" s="118">
        <f>IF(OR(出勤!Q52="⊙",出勤!Q52="×"),出勤!$E$66,IF(出勤!Q52="○",出勤!$L$66,IF(出勤!Q52="√",出勤!$R$66,IF(出勤!Q52="△",出勤!$X$66,0))))</f>
        <v>0</v>
      </c>
      <c r="R52" s="118">
        <f>IF(OR(出勤!R52="⊙",出勤!R52="×"),出勤!$E$66,IF(出勤!R52="○",出勤!$L$66,IF(出勤!R52="√",出勤!$R$66,IF(出勤!R52="△",出勤!$X$66,0))))</f>
        <v>0</v>
      </c>
      <c r="S52" s="118">
        <f>IF(OR(出勤!S52="⊙",出勤!S52="×"),出勤!$E$66,IF(出勤!S52="○",出勤!$L$66,IF(出勤!S52="√",出勤!$R$66,IF(出勤!S52="△",出勤!$X$66,0))))</f>
        <v>0</v>
      </c>
      <c r="T52" s="118">
        <f>IF(OR(出勤!T52="⊙",出勤!T52="×"),出勤!$E$66,IF(出勤!T52="○",出勤!$L$66,IF(出勤!T52="√",出勤!$R$66,IF(出勤!T52="△",出勤!$X$66,0))))</f>
        <v>0</v>
      </c>
      <c r="U52" s="118">
        <f>IF(OR(出勤!U52="⊙",出勤!U52="×"),出勤!$E$66,IF(出勤!U52="○",出勤!$L$66,IF(出勤!U52="√",出勤!$R$66,IF(出勤!U52="△",出勤!$X$66,0))))</f>
        <v>0</v>
      </c>
      <c r="V52" s="118">
        <f>IF(OR(出勤!V52="⊙",出勤!V52="×"),出勤!$E$66,IF(出勤!V52="○",出勤!$L$66,IF(出勤!V52="√",出勤!$R$66,IF(出勤!V52="△",出勤!$X$66,0))))</f>
        <v>0</v>
      </c>
      <c r="W52" s="118">
        <f>IF(OR(出勤!W52="⊙",出勤!W52="×"),出勤!$E$66,IF(出勤!W52="○",出勤!$L$66,IF(出勤!W52="√",出勤!$R$66,IF(出勤!W52="△",出勤!$X$66,0))))</f>
        <v>0</v>
      </c>
      <c r="X52" s="118">
        <f>IF(OR(出勤!X52="⊙",出勤!X52="×"),出勤!$E$66,IF(出勤!X52="○",出勤!$L$66,IF(出勤!X52="√",出勤!$R$66,IF(出勤!X52="△",出勤!$X$66,0))))</f>
        <v>0</v>
      </c>
      <c r="Y52" s="118">
        <f>IF(OR(出勤!Y52="⊙",出勤!Y52="×"),出勤!$E$66,IF(出勤!Y52="○",出勤!$L$66,IF(出勤!Y52="√",出勤!$R$66,IF(出勤!Y52="△",出勤!$X$66,0))))</f>
        <v>0</v>
      </c>
      <c r="Z52" s="118">
        <f>IF(OR(出勤!Z52="⊙",出勤!Z52="×"),出勤!$E$66,IF(出勤!Z52="○",出勤!$L$66,IF(出勤!Z52="√",出勤!$R$66,IF(出勤!Z52="△",出勤!$X$66,0))))</f>
        <v>0</v>
      </c>
      <c r="AA52" s="118">
        <f>IF(OR(出勤!AA52="⊙",出勤!AA52="×"),出勤!$E$66,IF(出勤!AA52="○",出勤!$L$66,IF(出勤!AA52="√",出勤!$R$66,IF(出勤!AA52="△",出勤!$X$66,0))))</f>
        <v>0</v>
      </c>
      <c r="AB52" s="118">
        <f>IF(OR(出勤!AB52="⊙",出勤!AB52="×"),出勤!$E$66,IF(出勤!AB52="○",出勤!$L$66,IF(出勤!AB52="√",出勤!$R$66,IF(出勤!AB52="△",出勤!$X$66,0))))</f>
        <v>0</v>
      </c>
      <c r="AC52" s="118">
        <f>IF(OR(出勤!AC52="⊙",出勤!AC52="×"),出勤!$E$66,IF(出勤!AC52="○",出勤!$L$66,IF(出勤!AC52="√",出勤!$R$66,IF(出勤!AC52="△",出勤!$X$66,0))))</f>
        <v>0</v>
      </c>
      <c r="AD52" s="118">
        <f>IF(OR(出勤!AD52="⊙",出勤!AD52="×"),出勤!$E$66,IF(出勤!AD52="○",出勤!$L$66,IF(出勤!AD52="√",出勤!$R$66,IF(出勤!AD52="△",出勤!$X$66,0))))</f>
        <v>0</v>
      </c>
      <c r="AE52" s="118">
        <f>IF(OR(出勤!AE52="⊙",出勤!AE52="×"),出勤!$E$66,IF(出勤!AE52="○",出勤!$L$66,IF(出勤!AE52="√",出勤!$R$66,IF(出勤!AE52="△",出勤!$X$66,0))))</f>
        <v>0</v>
      </c>
      <c r="AF52" s="118">
        <f>IF(OR(出勤!AF52="⊙",出勤!AF52="×"),出勤!$E$66,IF(出勤!AF52="○",出勤!$L$66,IF(出勤!AF52="√",出勤!$R$66,IF(出勤!AF52="△",出勤!$X$66,0))))</f>
        <v>0</v>
      </c>
      <c r="AG52" s="118">
        <f>IF(OR(出勤!AG52="⊙",出勤!AG52="×"),出勤!$E$66,IF(出勤!AG52="○",出勤!$L$66,IF(出勤!AG52="√",出勤!$R$66,IF(出勤!AG52="△",出勤!$X$66,0))))</f>
        <v>0</v>
      </c>
      <c r="AH52" s="118">
        <f>IF(OR(出勤!AH52="⊙",出勤!AH52="×"),出勤!$E$66,IF(出勤!AH52="○",出勤!$L$66,IF(出勤!AH52="√",出勤!$R$66,IF(出勤!AH52="△",出勤!$X$66,0))))</f>
        <v>0</v>
      </c>
      <c r="AI52" s="75">
        <f t="shared" si="1"/>
        <v>100</v>
      </c>
    </row>
    <row r="53" s="110" customFormat="1" ht="17" customHeight="1" spans="1:35">
      <c r="A53" s="75" t="str">
        <f>IF(作业!A51="","",作业!A51)</f>
        <v/>
      </c>
      <c r="B53" s="75" t="str">
        <f>IF(作业!B51="","",作业!B51)</f>
        <v/>
      </c>
      <c r="C53" s="118">
        <f>IF(OR(出勤!C53="⊙",出勤!C53="×"),出勤!$E$66,IF(出勤!C53="○",出勤!$L$66,IF(出勤!C53="√",出勤!$R$66,IF(出勤!C53="△",出勤!$X$66,0))))</f>
        <v>0</v>
      </c>
      <c r="D53" s="118">
        <f>IF(OR(出勤!D53="⊙",出勤!D53="×"),出勤!$E$66,IF(出勤!D53="○",出勤!$L$66,IF(出勤!D53="√",出勤!$R$66,IF(出勤!D53="△",出勤!$X$66,0))))</f>
        <v>0</v>
      </c>
      <c r="E53" s="118">
        <f>IF(OR(出勤!E53="⊙",出勤!E53="×"),出勤!$E$66,IF(出勤!E53="○",出勤!$L$66,IF(出勤!E53="√",出勤!$R$66,IF(出勤!E53="△",出勤!$X$66,0))))</f>
        <v>0</v>
      </c>
      <c r="F53" s="118">
        <f>IF(OR(出勤!F53="⊙",出勤!F53="×"),出勤!$E$66,IF(出勤!F53="○",出勤!$L$66,IF(出勤!F53="√",出勤!$R$66,IF(出勤!F53="△",出勤!$X$66,0))))</f>
        <v>0</v>
      </c>
      <c r="G53" s="118">
        <f>IF(OR(出勤!G53="⊙",出勤!G53="×"),出勤!$E$66,IF(出勤!G53="○",出勤!$L$66,IF(出勤!G53="√",出勤!$R$66,IF(出勤!G53="△",出勤!$X$66,0))))</f>
        <v>0</v>
      </c>
      <c r="H53" s="118">
        <f>IF(OR(出勤!H53="⊙",出勤!H53="×"),出勤!$E$66,IF(出勤!H53="○",出勤!$L$66,IF(出勤!H53="√",出勤!$R$66,IF(出勤!H53="△",出勤!$X$66,0))))</f>
        <v>0</v>
      </c>
      <c r="I53" s="118">
        <f>IF(OR(出勤!I53="⊙",出勤!I53="×"),出勤!$E$66,IF(出勤!I53="○",出勤!$L$66,IF(出勤!I53="√",出勤!$R$66,IF(出勤!I53="△",出勤!$X$66,0))))</f>
        <v>0</v>
      </c>
      <c r="J53" s="118">
        <f>IF(OR(出勤!J53="⊙",出勤!J53="×"),出勤!$E$66,IF(出勤!J53="○",出勤!$L$66,IF(出勤!J53="√",出勤!$R$66,IF(出勤!J53="△",出勤!$X$66,0))))</f>
        <v>0</v>
      </c>
      <c r="K53" s="118">
        <f>IF(OR(出勤!K53="⊙",出勤!K53="×"),出勤!$E$66,IF(出勤!K53="○",出勤!$L$66,IF(出勤!K53="√",出勤!$R$66,IF(出勤!K53="△",出勤!$X$66,0))))</f>
        <v>0</v>
      </c>
      <c r="L53" s="118">
        <f>IF(OR(出勤!L53="⊙",出勤!L53="×"),出勤!$E$66,IF(出勤!L53="○",出勤!$L$66,IF(出勤!L53="√",出勤!$R$66,IF(出勤!L53="△",出勤!$X$66,0))))</f>
        <v>0</v>
      </c>
      <c r="M53" s="118">
        <f>IF(OR(出勤!M53="⊙",出勤!M53="×"),出勤!$E$66,IF(出勤!M53="○",出勤!$L$66,IF(出勤!M53="√",出勤!$R$66,IF(出勤!M53="△",出勤!$X$66,0))))</f>
        <v>0</v>
      </c>
      <c r="N53" s="118">
        <f>IF(OR(出勤!N53="⊙",出勤!N53="×"),出勤!$E$66,IF(出勤!N53="○",出勤!$L$66,IF(出勤!N53="√",出勤!$R$66,IF(出勤!N53="△",出勤!$X$66,0))))</f>
        <v>0</v>
      </c>
      <c r="O53" s="118">
        <f>IF(OR(出勤!O53="⊙",出勤!O53="×"),出勤!$E$66,IF(出勤!O53="○",出勤!$L$66,IF(出勤!O53="√",出勤!$R$66,IF(出勤!O53="△",出勤!$X$66,0))))</f>
        <v>0</v>
      </c>
      <c r="P53" s="118">
        <f>IF(OR(出勤!P53="⊙",出勤!P53="×"),出勤!$E$66,IF(出勤!P53="○",出勤!$L$66,IF(出勤!P53="√",出勤!$R$66,IF(出勤!P53="△",出勤!$X$66,0))))</f>
        <v>0</v>
      </c>
      <c r="Q53" s="118">
        <f>IF(OR(出勤!Q53="⊙",出勤!Q53="×"),出勤!$E$66,IF(出勤!Q53="○",出勤!$L$66,IF(出勤!Q53="√",出勤!$R$66,IF(出勤!Q53="△",出勤!$X$66,0))))</f>
        <v>0</v>
      </c>
      <c r="R53" s="118">
        <f>IF(OR(出勤!R53="⊙",出勤!R53="×"),出勤!$E$66,IF(出勤!R53="○",出勤!$L$66,IF(出勤!R53="√",出勤!$R$66,IF(出勤!R53="△",出勤!$X$66,0))))</f>
        <v>0</v>
      </c>
      <c r="S53" s="118">
        <f>IF(OR(出勤!S53="⊙",出勤!S53="×"),出勤!$E$66,IF(出勤!S53="○",出勤!$L$66,IF(出勤!S53="√",出勤!$R$66,IF(出勤!S53="△",出勤!$X$66,0))))</f>
        <v>0</v>
      </c>
      <c r="T53" s="118">
        <f>IF(OR(出勤!T53="⊙",出勤!T53="×"),出勤!$E$66,IF(出勤!T53="○",出勤!$L$66,IF(出勤!T53="√",出勤!$R$66,IF(出勤!T53="△",出勤!$X$66,0))))</f>
        <v>0</v>
      </c>
      <c r="U53" s="118">
        <f>IF(OR(出勤!U53="⊙",出勤!U53="×"),出勤!$E$66,IF(出勤!U53="○",出勤!$L$66,IF(出勤!U53="√",出勤!$R$66,IF(出勤!U53="△",出勤!$X$66,0))))</f>
        <v>0</v>
      </c>
      <c r="V53" s="118">
        <f>IF(OR(出勤!V53="⊙",出勤!V53="×"),出勤!$E$66,IF(出勤!V53="○",出勤!$L$66,IF(出勤!V53="√",出勤!$R$66,IF(出勤!V53="△",出勤!$X$66,0))))</f>
        <v>0</v>
      </c>
      <c r="W53" s="118">
        <f>IF(OR(出勤!W53="⊙",出勤!W53="×"),出勤!$E$66,IF(出勤!W53="○",出勤!$L$66,IF(出勤!W53="√",出勤!$R$66,IF(出勤!W53="△",出勤!$X$66,0))))</f>
        <v>0</v>
      </c>
      <c r="X53" s="118">
        <f>IF(OR(出勤!X53="⊙",出勤!X53="×"),出勤!$E$66,IF(出勤!X53="○",出勤!$L$66,IF(出勤!X53="√",出勤!$R$66,IF(出勤!X53="△",出勤!$X$66,0))))</f>
        <v>0</v>
      </c>
      <c r="Y53" s="118">
        <f>IF(OR(出勤!Y53="⊙",出勤!Y53="×"),出勤!$E$66,IF(出勤!Y53="○",出勤!$L$66,IF(出勤!Y53="√",出勤!$R$66,IF(出勤!Y53="△",出勤!$X$66,0))))</f>
        <v>0</v>
      </c>
      <c r="Z53" s="118">
        <f>IF(OR(出勤!Z53="⊙",出勤!Z53="×"),出勤!$E$66,IF(出勤!Z53="○",出勤!$L$66,IF(出勤!Z53="√",出勤!$R$66,IF(出勤!Z53="△",出勤!$X$66,0))))</f>
        <v>0</v>
      </c>
      <c r="AA53" s="118">
        <f>IF(OR(出勤!AA53="⊙",出勤!AA53="×"),出勤!$E$66,IF(出勤!AA53="○",出勤!$L$66,IF(出勤!AA53="√",出勤!$R$66,IF(出勤!AA53="△",出勤!$X$66,0))))</f>
        <v>0</v>
      </c>
      <c r="AB53" s="118">
        <f>IF(OR(出勤!AB53="⊙",出勤!AB53="×"),出勤!$E$66,IF(出勤!AB53="○",出勤!$L$66,IF(出勤!AB53="√",出勤!$R$66,IF(出勤!AB53="△",出勤!$X$66,0))))</f>
        <v>0</v>
      </c>
      <c r="AC53" s="118">
        <f>IF(OR(出勤!AC53="⊙",出勤!AC53="×"),出勤!$E$66,IF(出勤!AC53="○",出勤!$L$66,IF(出勤!AC53="√",出勤!$R$66,IF(出勤!AC53="△",出勤!$X$66,0))))</f>
        <v>0</v>
      </c>
      <c r="AD53" s="118">
        <f>IF(OR(出勤!AD53="⊙",出勤!AD53="×"),出勤!$E$66,IF(出勤!AD53="○",出勤!$L$66,IF(出勤!AD53="√",出勤!$R$66,IF(出勤!AD53="△",出勤!$X$66,0))))</f>
        <v>0</v>
      </c>
      <c r="AE53" s="118">
        <f>IF(OR(出勤!AE53="⊙",出勤!AE53="×"),出勤!$E$66,IF(出勤!AE53="○",出勤!$L$66,IF(出勤!AE53="√",出勤!$R$66,IF(出勤!AE53="△",出勤!$X$66,0))))</f>
        <v>0</v>
      </c>
      <c r="AF53" s="118">
        <f>IF(OR(出勤!AF53="⊙",出勤!AF53="×"),出勤!$E$66,IF(出勤!AF53="○",出勤!$L$66,IF(出勤!AF53="√",出勤!$R$66,IF(出勤!AF53="△",出勤!$X$66,0))))</f>
        <v>0</v>
      </c>
      <c r="AG53" s="118">
        <f>IF(OR(出勤!AG53="⊙",出勤!AG53="×"),出勤!$E$66,IF(出勤!AG53="○",出勤!$L$66,IF(出勤!AG53="√",出勤!$R$66,IF(出勤!AG53="△",出勤!$X$66,0))))</f>
        <v>0</v>
      </c>
      <c r="AH53" s="118">
        <f>IF(OR(出勤!AH53="⊙",出勤!AH53="×"),出勤!$E$66,IF(出勤!AH53="○",出勤!$L$66,IF(出勤!AH53="√",出勤!$R$66,IF(出勤!AH53="△",出勤!$X$66,0))))</f>
        <v>0</v>
      </c>
      <c r="AI53" s="75">
        <f t="shared" si="1"/>
        <v>100</v>
      </c>
    </row>
    <row r="54" s="110" customFormat="1" ht="17" customHeight="1" spans="1:35">
      <c r="A54" s="75" t="str">
        <f>IF(作业!A52="","",作业!A52)</f>
        <v/>
      </c>
      <c r="B54" s="75" t="str">
        <f>IF(作业!B52="","",作业!B52)</f>
        <v/>
      </c>
      <c r="C54" s="118">
        <f>IF(OR(出勤!C54="⊙",出勤!C54="×"),出勤!$E$66,IF(出勤!C54="○",出勤!$L$66,IF(出勤!C54="√",出勤!$R$66,IF(出勤!C54="△",出勤!$X$66,0))))</f>
        <v>0</v>
      </c>
      <c r="D54" s="118">
        <f>IF(OR(出勤!D54="⊙",出勤!D54="×"),出勤!$E$66,IF(出勤!D54="○",出勤!$L$66,IF(出勤!D54="√",出勤!$R$66,IF(出勤!D54="△",出勤!$X$66,0))))</f>
        <v>0</v>
      </c>
      <c r="E54" s="118">
        <f>IF(OR(出勤!E54="⊙",出勤!E54="×"),出勤!$E$66,IF(出勤!E54="○",出勤!$L$66,IF(出勤!E54="√",出勤!$R$66,IF(出勤!E54="△",出勤!$X$66,0))))</f>
        <v>0</v>
      </c>
      <c r="F54" s="118">
        <f>IF(OR(出勤!F54="⊙",出勤!F54="×"),出勤!$E$66,IF(出勤!F54="○",出勤!$L$66,IF(出勤!F54="√",出勤!$R$66,IF(出勤!F54="△",出勤!$X$66,0))))</f>
        <v>0</v>
      </c>
      <c r="G54" s="118">
        <f>IF(OR(出勤!G54="⊙",出勤!G54="×"),出勤!$E$66,IF(出勤!G54="○",出勤!$L$66,IF(出勤!G54="√",出勤!$R$66,IF(出勤!G54="△",出勤!$X$66,0))))</f>
        <v>0</v>
      </c>
      <c r="H54" s="118">
        <f>IF(OR(出勤!H54="⊙",出勤!H54="×"),出勤!$E$66,IF(出勤!H54="○",出勤!$L$66,IF(出勤!H54="√",出勤!$R$66,IF(出勤!H54="△",出勤!$X$66,0))))</f>
        <v>0</v>
      </c>
      <c r="I54" s="118">
        <f>IF(OR(出勤!I54="⊙",出勤!I54="×"),出勤!$E$66,IF(出勤!I54="○",出勤!$L$66,IF(出勤!I54="√",出勤!$R$66,IF(出勤!I54="△",出勤!$X$66,0))))</f>
        <v>0</v>
      </c>
      <c r="J54" s="118">
        <f>IF(OR(出勤!J54="⊙",出勤!J54="×"),出勤!$E$66,IF(出勤!J54="○",出勤!$L$66,IF(出勤!J54="√",出勤!$R$66,IF(出勤!J54="△",出勤!$X$66,0))))</f>
        <v>0</v>
      </c>
      <c r="K54" s="118">
        <f>IF(OR(出勤!K54="⊙",出勤!K54="×"),出勤!$E$66,IF(出勤!K54="○",出勤!$L$66,IF(出勤!K54="√",出勤!$R$66,IF(出勤!K54="△",出勤!$X$66,0))))</f>
        <v>0</v>
      </c>
      <c r="L54" s="118">
        <f>IF(OR(出勤!L54="⊙",出勤!L54="×"),出勤!$E$66,IF(出勤!L54="○",出勤!$L$66,IF(出勤!L54="√",出勤!$R$66,IF(出勤!L54="△",出勤!$X$66,0))))</f>
        <v>0</v>
      </c>
      <c r="M54" s="118">
        <f>IF(OR(出勤!M54="⊙",出勤!M54="×"),出勤!$E$66,IF(出勤!M54="○",出勤!$L$66,IF(出勤!M54="√",出勤!$R$66,IF(出勤!M54="△",出勤!$X$66,0))))</f>
        <v>0</v>
      </c>
      <c r="N54" s="118">
        <f>IF(OR(出勤!N54="⊙",出勤!N54="×"),出勤!$E$66,IF(出勤!N54="○",出勤!$L$66,IF(出勤!N54="√",出勤!$R$66,IF(出勤!N54="△",出勤!$X$66,0))))</f>
        <v>0</v>
      </c>
      <c r="O54" s="118">
        <f>IF(OR(出勤!O54="⊙",出勤!O54="×"),出勤!$E$66,IF(出勤!O54="○",出勤!$L$66,IF(出勤!O54="√",出勤!$R$66,IF(出勤!O54="△",出勤!$X$66,0))))</f>
        <v>0</v>
      </c>
      <c r="P54" s="118">
        <f>IF(OR(出勤!P54="⊙",出勤!P54="×"),出勤!$E$66,IF(出勤!P54="○",出勤!$L$66,IF(出勤!P54="√",出勤!$R$66,IF(出勤!P54="△",出勤!$X$66,0))))</f>
        <v>0</v>
      </c>
      <c r="Q54" s="118">
        <f>IF(OR(出勤!Q54="⊙",出勤!Q54="×"),出勤!$E$66,IF(出勤!Q54="○",出勤!$L$66,IF(出勤!Q54="√",出勤!$R$66,IF(出勤!Q54="△",出勤!$X$66,0))))</f>
        <v>0</v>
      </c>
      <c r="R54" s="118">
        <f>IF(OR(出勤!R54="⊙",出勤!R54="×"),出勤!$E$66,IF(出勤!R54="○",出勤!$L$66,IF(出勤!R54="√",出勤!$R$66,IF(出勤!R54="△",出勤!$X$66,0))))</f>
        <v>0</v>
      </c>
      <c r="S54" s="118">
        <f>IF(OR(出勤!S54="⊙",出勤!S54="×"),出勤!$E$66,IF(出勤!S54="○",出勤!$L$66,IF(出勤!S54="√",出勤!$R$66,IF(出勤!S54="△",出勤!$X$66,0))))</f>
        <v>0</v>
      </c>
      <c r="T54" s="118">
        <f>IF(OR(出勤!T54="⊙",出勤!T54="×"),出勤!$E$66,IF(出勤!T54="○",出勤!$L$66,IF(出勤!T54="√",出勤!$R$66,IF(出勤!T54="△",出勤!$X$66,0))))</f>
        <v>0</v>
      </c>
      <c r="U54" s="118">
        <f>IF(OR(出勤!U54="⊙",出勤!U54="×"),出勤!$E$66,IF(出勤!U54="○",出勤!$L$66,IF(出勤!U54="√",出勤!$R$66,IF(出勤!U54="△",出勤!$X$66,0))))</f>
        <v>0</v>
      </c>
      <c r="V54" s="118">
        <f>IF(OR(出勤!V54="⊙",出勤!V54="×"),出勤!$E$66,IF(出勤!V54="○",出勤!$L$66,IF(出勤!V54="√",出勤!$R$66,IF(出勤!V54="△",出勤!$X$66,0))))</f>
        <v>0</v>
      </c>
      <c r="W54" s="118">
        <f>IF(OR(出勤!W54="⊙",出勤!W54="×"),出勤!$E$66,IF(出勤!W54="○",出勤!$L$66,IF(出勤!W54="√",出勤!$R$66,IF(出勤!W54="△",出勤!$X$66,0))))</f>
        <v>0</v>
      </c>
      <c r="X54" s="118">
        <f>IF(OR(出勤!X54="⊙",出勤!X54="×"),出勤!$E$66,IF(出勤!X54="○",出勤!$L$66,IF(出勤!X54="√",出勤!$R$66,IF(出勤!X54="△",出勤!$X$66,0))))</f>
        <v>0</v>
      </c>
      <c r="Y54" s="118">
        <f>IF(OR(出勤!Y54="⊙",出勤!Y54="×"),出勤!$E$66,IF(出勤!Y54="○",出勤!$L$66,IF(出勤!Y54="√",出勤!$R$66,IF(出勤!Y54="△",出勤!$X$66,0))))</f>
        <v>0</v>
      </c>
      <c r="Z54" s="118">
        <f>IF(OR(出勤!Z54="⊙",出勤!Z54="×"),出勤!$E$66,IF(出勤!Z54="○",出勤!$L$66,IF(出勤!Z54="√",出勤!$R$66,IF(出勤!Z54="△",出勤!$X$66,0))))</f>
        <v>0</v>
      </c>
      <c r="AA54" s="118">
        <f>IF(OR(出勤!AA54="⊙",出勤!AA54="×"),出勤!$E$66,IF(出勤!AA54="○",出勤!$L$66,IF(出勤!AA54="√",出勤!$R$66,IF(出勤!AA54="△",出勤!$X$66,0))))</f>
        <v>0</v>
      </c>
      <c r="AB54" s="118">
        <f>IF(OR(出勤!AB54="⊙",出勤!AB54="×"),出勤!$E$66,IF(出勤!AB54="○",出勤!$L$66,IF(出勤!AB54="√",出勤!$R$66,IF(出勤!AB54="△",出勤!$X$66,0))))</f>
        <v>0</v>
      </c>
      <c r="AC54" s="118">
        <f>IF(OR(出勤!AC54="⊙",出勤!AC54="×"),出勤!$E$66,IF(出勤!AC54="○",出勤!$L$66,IF(出勤!AC54="√",出勤!$R$66,IF(出勤!AC54="△",出勤!$X$66,0))))</f>
        <v>0</v>
      </c>
      <c r="AD54" s="118">
        <f>IF(OR(出勤!AD54="⊙",出勤!AD54="×"),出勤!$E$66,IF(出勤!AD54="○",出勤!$L$66,IF(出勤!AD54="√",出勤!$R$66,IF(出勤!AD54="△",出勤!$X$66,0))))</f>
        <v>0</v>
      </c>
      <c r="AE54" s="118">
        <f>IF(OR(出勤!AE54="⊙",出勤!AE54="×"),出勤!$E$66,IF(出勤!AE54="○",出勤!$L$66,IF(出勤!AE54="√",出勤!$R$66,IF(出勤!AE54="△",出勤!$X$66,0))))</f>
        <v>0</v>
      </c>
      <c r="AF54" s="118">
        <f>IF(OR(出勤!AF54="⊙",出勤!AF54="×"),出勤!$E$66,IF(出勤!AF54="○",出勤!$L$66,IF(出勤!AF54="√",出勤!$R$66,IF(出勤!AF54="△",出勤!$X$66,0))))</f>
        <v>0</v>
      </c>
      <c r="AG54" s="118">
        <f>IF(OR(出勤!AG54="⊙",出勤!AG54="×"),出勤!$E$66,IF(出勤!AG54="○",出勤!$L$66,IF(出勤!AG54="√",出勤!$R$66,IF(出勤!AG54="△",出勤!$X$66,0))))</f>
        <v>0</v>
      </c>
      <c r="AH54" s="118">
        <f>IF(OR(出勤!AH54="⊙",出勤!AH54="×"),出勤!$E$66,IF(出勤!AH54="○",出勤!$L$66,IF(出勤!AH54="√",出勤!$R$66,IF(出勤!AH54="△",出勤!$X$66,0))))</f>
        <v>0</v>
      </c>
      <c r="AI54" s="75">
        <f t="shared" si="1"/>
        <v>100</v>
      </c>
    </row>
    <row r="55" s="110" customFormat="1" ht="17" customHeight="1" spans="1:35">
      <c r="A55" s="75" t="str">
        <f>IF(作业!A53="","",作业!A53)</f>
        <v/>
      </c>
      <c r="B55" s="75" t="str">
        <f>IF(作业!B53="","",作业!B53)</f>
        <v/>
      </c>
      <c r="C55" s="118">
        <f>IF(OR(出勤!C55="⊙",出勤!C55="×"),出勤!$E$66,IF(出勤!C55="○",出勤!$L$66,IF(出勤!C55="√",出勤!$R$66,IF(出勤!C55="△",出勤!$X$66,0))))</f>
        <v>0</v>
      </c>
      <c r="D55" s="118">
        <f>IF(OR(出勤!D55="⊙",出勤!D55="×"),出勤!$E$66,IF(出勤!D55="○",出勤!$L$66,IF(出勤!D55="√",出勤!$R$66,IF(出勤!D55="△",出勤!$X$66,0))))</f>
        <v>0</v>
      </c>
      <c r="E55" s="118">
        <f>IF(OR(出勤!E55="⊙",出勤!E55="×"),出勤!$E$66,IF(出勤!E55="○",出勤!$L$66,IF(出勤!E55="√",出勤!$R$66,IF(出勤!E55="△",出勤!$X$66,0))))</f>
        <v>0</v>
      </c>
      <c r="F55" s="118">
        <f>IF(OR(出勤!F55="⊙",出勤!F55="×"),出勤!$E$66,IF(出勤!F55="○",出勤!$L$66,IF(出勤!F55="√",出勤!$R$66,IF(出勤!F55="△",出勤!$X$66,0))))</f>
        <v>0</v>
      </c>
      <c r="G55" s="118">
        <f>IF(OR(出勤!G55="⊙",出勤!G55="×"),出勤!$E$66,IF(出勤!G55="○",出勤!$L$66,IF(出勤!G55="√",出勤!$R$66,IF(出勤!G55="△",出勤!$X$66,0))))</f>
        <v>0</v>
      </c>
      <c r="H55" s="118">
        <f>IF(OR(出勤!H55="⊙",出勤!H55="×"),出勤!$E$66,IF(出勤!H55="○",出勤!$L$66,IF(出勤!H55="√",出勤!$R$66,IF(出勤!H55="△",出勤!$X$66,0))))</f>
        <v>0</v>
      </c>
      <c r="I55" s="118">
        <f>IF(OR(出勤!I55="⊙",出勤!I55="×"),出勤!$E$66,IF(出勤!I55="○",出勤!$L$66,IF(出勤!I55="√",出勤!$R$66,IF(出勤!I55="△",出勤!$X$66,0))))</f>
        <v>0</v>
      </c>
      <c r="J55" s="118">
        <f>IF(OR(出勤!J55="⊙",出勤!J55="×"),出勤!$E$66,IF(出勤!J55="○",出勤!$L$66,IF(出勤!J55="√",出勤!$R$66,IF(出勤!J55="△",出勤!$X$66,0))))</f>
        <v>0</v>
      </c>
      <c r="K55" s="118">
        <f>IF(OR(出勤!K55="⊙",出勤!K55="×"),出勤!$E$66,IF(出勤!K55="○",出勤!$L$66,IF(出勤!K55="√",出勤!$R$66,IF(出勤!K55="△",出勤!$X$66,0))))</f>
        <v>0</v>
      </c>
      <c r="L55" s="118">
        <f>IF(OR(出勤!L55="⊙",出勤!L55="×"),出勤!$E$66,IF(出勤!L55="○",出勤!$L$66,IF(出勤!L55="√",出勤!$R$66,IF(出勤!L55="△",出勤!$X$66,0))))</f>
        <v>0</v>
      </c>
      <c r="M55" s="118">
        <f>IF(OR(出勤!M55="⊙",出勤!M55="×"),出勤!$E$66,IF(出勤!M55="○",出勤!$L$66,IF(出勤!M55="√",出勤!$R$66,IF(出勤!M55="△",出勤!$X$66,0))))</f>
        <v>0</v>
      </c>
      <c r="N55" s="118">
        <f>IF(OR(出勤!N55="⊙",出勤!N55="×"),出勤!$E$66,IF(出勤!N55="○",出勤!$L$66,IF(出勤!N55="√",出勤!$R$66,IF(出勤!N55="△",出勤!$X$66,0))))</f>
        <v>0</v>
      </c>
      <c r="O55" s="118">
        <f>IF(OR(出勤!O55="⊙",出勤!O55="×"),出勤!$E$66,IF(出勤!O55="○",出勤!$L$66,IF(出勤!O55="√",出勤!$R$66,IF(出勤!O55="△",出勤!$X$66,0))))</f>
        <v>0</v>
      </c>
      <c r="P55" s="118">
        <f>IF(OR(出勤!P55="⊙",出勤!P55="×"),出勤!$E$66,IF(出勤!P55="○",出勤!$L$66,IF(出勤!P55="√",出勤!$R$66,IF(出勤!P55="△",出勤!$X$66,0))))</f>
        <v>0</v>
      </c>
      <c r="Q55" s="118">
        <f>IF(OR(出勤!Q55="⊙",出勤!Q55="×"),出勤!$E$66,IF(出勤!Q55="○",出勤!$L$66,IF(出勤!Q55="√",出勤!$R$66,IF(出勤!Q55="△",出勤!$X$66,0))))</f>
        <v>0</v>
      </c>
      <c r="R55" s="118">
        <f>IF(OR(出勤!R55="⊙",出勤!R55="×"),出勤!$E$66,IF(出勤!R55="○",出勤!$L$66,IF(出勤!R55="√",出勤!$R$66,IF(出勤!R55="△",出勤!$X$66,0))))</f>
        <v>0</v>
      </c>
      <c r="S55" s="118">
        <f>IF(OR(出勤!S55="⊙",出勤!S55="×"),出勤!$E$66,IF(出勤!S55="○",出勤!$L$66,IF(出勤!S55="√",出勤!$R$66,IF(出勤!S55="△",出勤!$X$66,0))))</f>
        <v>0</v>
      </c>
      <c r="T55" s="118">
        <f>IF(OR(出勤!T55="⊙",出勤!T55="×"),出勤!$E$66,IF(出勤!T55="○",出勤!$L$66,IF(出勤!T55="√",出勤!$R$66,IF(出勤!T55="△",出勤!$X$66,0))))</f>
        <v>0</v>
      </c>
      <c r="U55" s="118">
        <f>IF(OR(出勤!U55="⊙",出勤!U55="×"),出勤!$E$66,IF(出勤!U55="○",出勤!$L$66,IF(出勤!U55="√",出勤!$R$66,IF(出勤!U55="△",出勤!$X$66,0))))</f>
        <v>0</v>
      </c>
      <c r="V55" s="118">
        <f>IF(OR(出勤!V55="⊙",出勤!V55="×"),出勤!$E$66,IF(出勤!V55="○",出勤!$L$66,IF(出勤!V55="√",出勤!$R$66,IF(出勤!V55="△",出勤!$X$66,0))))</f>
        <v>0</v>
      </c>
      <c r="W55" s="118">
        <f>IF(OR(出勤!W55="⊙",出勤!W55="×"),出勤!$E$66,IF(出勤!W55="○",出勤!$L$66,IF(出勤!W55="√",出勤!$R$66,IF(出勤!W55="△",出勤!$X$66,0))))</f>
        <v>0</v>
      </c>
      <c r="X55" s="118">
        <f>IF(OR(出勤!X55="⊙",出勤!X55="×"),出勤!$E$66,IF(出勤!X55="○",出勤!$L$66,IF(出勤!X55="√",出勤!$R$66,IF(出勤!X55="△",出勤!$X$66,0))))</f>
        <v>0</v>
      </c>
      <c r="Y55" s="118">
        <f>IF(OR(出勤!Y55="⊙",出勤!Y55="×"),出勤!$E$66,IF(出勤!Y55="○",出勤!$L$66,IF(出勤!Y55="√",出勤!$R$66,IF(出勤!Y55="△",出勤!$X$66,0))))</f>
        <v>0</v>
      </c>
      <c r="Z55" s="118">
        <f>IF(OR(出勤!Z55="⊙",出勤!Z55="×"),出勤!$E$66,IF(出勤!Z55="○",出勤!$L$66,IF(出勤!Z55="√",出勤!$R$66,IF(出勤!Z55="△",出勤!$X$66,0))))</f>
        <v>0</v>
      </c>
      <c r="AA55" s="118">
        <f>IF(OR(出勤!AA55="⊙",出勤!AA55="×"),出勤!$E$66,IF(出勤!AA55="○",出勤!$L$66,IF(出勤!AA55="√",出勤!$R$66,IF(出勤!AA55="△",出勤!$X$66,0))))</f>
        <v>0</v>
      </c>
      <c r="AB55" s="118">
        <f>IF(OR(出勤!AB55="⊙",出勤!AB55="×"),出勤!$E$66,IF(出勤!AB55="○",出勤!$L$66,IF(出勤!AB55="√",出勤!$R$66,IF(出勤!AB55="△",出勤!$X$66,0))))</f>
        <v>0</v>
      </c>
      <c r="AC55" s="118">
        <f>IF(OR(出勤!AC55="⊙",出勤!AC55="×"),出勤!$E$66,IF(出勤!AC55="○",出勤!$L$66,IF(出勤!AC55="√",出勤!$R$66,IF(出勤!AC55="△",出勤!$X$66,0))))</f>
        <v>0</v>
      </c>
      <c r="AD55" s="118">
        <f>IF(OR(出勤!AD55="⊙",出勤!AD55="×"),出勤!$E$66,IF(出勤!AD55="○",出勤!$L$66,IF(出勤!AD55="√",出勤!$R$66,IF(出勤!AD55="△",出勤!$X$66,0))))</f>
        <v>0</v>
      </c>
      <c r="AE55" s="118">
        <f>IF(OR(出勤!AE55="⊙",出勤!AE55="×"),出勤!$E$66,IF(出勤!AE55="○",出勤!$L$66,IF(出勤!AE55="√",出勤!$R$66,IF(出勤!AE55="△",出勤!$X$66,0))))</f>
        <v>0</v>
      </c>
      <c r="AF55" s="118">
        <f>IF(OR(出勤!AF55="⊙",出勤!AF55="×"),出勤!$E$66,IF(出勤!AF55="○",出勤!$L$66,IF(出勤!AF55="√",出勤!$R$66,IF(出勤!AF55="△",出勤!$X$66,0))))</f>
        <v>0</v>
      </c>
      <c r="AG55" s="118">
        <f>IF(OR(出勤!AG55="⊙",出勤!AG55="×"),出勤!$E$66,IF(出勤!AG55="○",出勤!$L$66,IF(出勤!AG55="√",出勤!$R$66,IF(出勤!AG55="△",出勤!$X$66,0))))</f>
        <v>0</v>
      </c>
      <c r="AH55" s="118">
        <f>IF(OR(出勤!AH55="⊙",出勤!AH55="×"),出勤!$E$66,IF(出勤!AH55="○",出勤!$L$66,IF(出勤!AH55="√",出勤!$R$66,IF(出勤!AH55="△",出勤!$X$66,0))))</f>
        <v>0</v>
      </c>
      <c r="AI55" s="75">
        <f t="shared" si="1"/>
        <v>100</v>
      </c>
    </row>
    <row r="56" s="110" customFormat="1" ht="17" customHeight="1" spans="1:35">
      <c r="A56" s="75" t="str">
        <f>IF(作业!A54="","",作业!A54)</f>
        <v/>
      </c>
      <c r="B56" s="75" t="str">
        <f>IF(作业!B54="","",作业!B54)</f>
        <v/>
      </c>
      <c r="C56" s="118">
        <f>IF(OR(出勤!C56="⊙",出勤!C56="×"),出勤!$E$66,IF(出勤!C56="○",出勤!$L$66,IF(出勤!C56="√",出勤!$R$66,IF(出勤!C56="△",出勤!$X$66,0))))</f>
        <v>0</v>
      </c>
      <c r="D56" s="118">
        <f>IF(OR(出勤!D56="⊙",出勤!D56="×"),出勤!$E$66,IF(出勤!D56="○",出勤!$L$66,IF(出勤!D56="√",出勤!$R$66,IF(出勤!D56="△",出勤!$X$66,0))))</f>
        <v>0</v>
      </c>
      <c r="E56" s="118">
        <f>IF(OR(出勤!E56="⊙",出勤!E56="×"),出勤!$E$66,IF(出勤!E56="○",出勤!$L$66,IF(出勤!E56="√",出勤!$R$66,IF(出勤!E56="△",出勤!$X$66,0))))</f>
        <v>0</v>
      </c>
      <c r="F56" s="118">
        <f>IF(OR(出勤!F56="⊙",出勤!F56="×"),出勤!$E$66,IF(出勤!F56="○",出勤!$L$66,IF(出勤!F56="√",出勤!$R$66,IF(出勤!F56="△",出勤!$X$66,0))))</f>
        <v>0</v>
      </c>
      <c r="G56" s="118">
        <f>IF(OR(出勤!G56="⊙",出勤!G56="×"),出勤!$E$66,IF(出勤!G56="○",出勤!$L$66,IF(出勤!G56="√",出勤!$R$66,IF(出勤!G56="△",出勤!$X$66,0))))</f>
        <v>0</v>
      </c>
      <c r="H56" s="118">
        <f>IF(OR(出勤!H56="⊙",出勤!H56="×"),出勤!$E$66,IF(出勤!H56="○",出勤!$L$66,IF(出勤!H56="√",出勤!$R$66,IF(出勤!H56="△",出勤!$X$66,0))))</f>
        <v>0</v>
      </c>
      <c r="I56" s="118">
        <f>IF(OR(出勤!I56="⊙",出勤!I56="×"),出勤!$E$66,IF(出勤!I56="○",出勤!$L$66,IF(出勤!I56="√",出勤!$R$66,IF(出勤!I56="△",出勤!$X$66,0))))</f>
        <v>0</v>
      </c>
      <c r="J56" s="118">
        <f>IF(OR(出勤!J56="⊙",出勤!J56="×"),出勤!$E$66,IF(出勤!J56="○",出勤!$L$66,IF(出勤!J56="√",出勤!$R$66,IF(出勤!J56="△",出勤!$X$66,0))))</f>
        <v>0</v>
      </c>
      <c r="K56" s="118">
        <f>IF(OR(出勤!K56="⊙",出勤!K56="×"),出勤!$E$66,IF(出勤!K56="○",出勤!$L$66,IF(出勤!K56="√",出勤!$R$66,IF(出勤!K56="△",出勤!$X$66,0))))</f>
        <v>0</v>
      </c>
      <c r="L56" s="118">
        <f>IF(OR(出勤!L56="⊙",出勤!L56="×"),出勤!$E$66,IF(出勤!L56="○",出勤!$L$66,IF(出勤!L56="√",出勤!$R$66,IF(出勤!L56="△",出勤!$X$66,0))))</f>
        <v>0</v>
      </c>
      <c r="M56" s="118">
        <f>IF(OR(出勤!M56="⊙",出勤!M56="×"),出勤!$E$66,IF(出勤!M56="○",出勤!$L$66,IF(出勤!M56="√",出勤!$R$66,IF(出勤!M56="△",出勤!$X$66,0))))</f>
        <v>0</v>
      </c>
      <c r="N56" s="118">
        <f>IF(OR(出勤!N56="⊙",出勤!N56="×"),出勤!$E$66,IF(出勤!N56="○",出勤!$L$66,IF(出勤!N56="√",出勤!$R$66,IF(出勤!N56="△",出勤!$X$66,0))))</f>
        <v>0</v>
      </c>
      <c r="O56" s="118">
        <f>IF(OR(出勤!O56="⊙",出勤!O56="×"),出勤!$E$66,IF(出勤!O56="○",出勤!$L$66,IF(出勤!O56="√",出勤!$R$66,IF(出勤!O56="△",出勤!$X$66,0))))</f>
        <v>0</v>
      </c>
      <c r="P56" s="118">
        <f>IF(OR(出勤!P56="⊙",出勤!P56="×"),出勤!$E$66,IF(出勤!P56="○",出勤!$L$66,IF(出勤!P56="√",出勤!$R$66,IF(出勤!P56="△",出勤!$X$66,0))))</f>
        <v>0</v>
      </c>
      <c r="Q56" s="118">
        <f>IF(OR(出勤!Q56="⊙",出勤!Q56="×"),出勤!$E$66,IF(出勤!Q56="○",出勤!$L$66,IF(出勤!Q56="√",出勤!$R$66,IF(出勤!Q56="△",出勤!$X$66,0))))</f>
        <v>0</v>
      </c>
      <c r="R56" s="118">
        <f>IF(OR(出勤!R56="⊙",出勤!R56="×"),出勤!$E$66,IF(出勤!R56="○",出勤!$L$66,IF(出勤!R56="√",出勤!$R$66,IF(出勤!R56="△",出勤!$X$66,0))))</f>
        <v>0</v>
      </c>
      <c r="S56" s="118">
        <f>IF(OR(出勤!S56="⊙",出勤!S56="×"),出勤!$E$66,IF(出勤!S56="○",出勤!$L$66,IF(出勤!S56="√",出勤!$R$66,IF(出勤!S56="△",出勤!$X$66,0))))</f>
        <v>0</v>
      </c>
      <c r="T56" s="118">
        <f>IF(OR(出勤!T56="⊙",出勤!T56="×"),出勤!$E$66,IF(出勤!T56="○",出勤!$L$66,IF(出勤!T56="√",出勤!$R$66,IF(出勤!T56="△",出勤!$X$66,0))))</f>
        <v>0</v>
      </c>
      <c r="U56" s="118">
        <f>IF(OR(出勤!U56="⊙",出勤!U56="×"),出勤!$E$66,IF(出勤!U56="○",出勤!$L$66,IF(出勤!U56="√",出勤!$R$66,IF(出勤!U56="△",出勤!$X$66,0))))</f>
        <v>0</v>
      </c>
      <c r="V56" s="118">
        <f>IF(OR(出勤!V56="⊙",出勤!V56="×"),出勤!$E$66,IF(出勤!V56="○",出勤!$L$66,IF(出勤!V56="√",出勤!$R$66,IF(出勤!V56="△",出勤!$X$66,0))))</f>
        <v>0</v>
      </c>
      <c r="W56" s="118">
        <f>IF(OR(出勤!W56="⊙",出勤!W56="×"),出勤!$E$66,IF(出勤!W56="○",出勤!$L$66,IF(出勤!W56="√",出勤!$R$66,IF(出勤!W56="△",出勤!$X$66,0))))</f>
        <v>0</v>
      </c>
      <c r="X56" s="118">
        <f>IF(OR(出勤!X56="⊙",出勤!X56="×"),出勤!$E$66,IF(出勤!X56="○",出勤!$L$66,IF(出勤!X56="√",出勤!$R$66,IF(出勤!X56="△",出勤!$X$66,0))))</f>
        <v>0</v>
      </c>
      <c r="Y56" s="118">
        <f>IF(OR(出勤!Y56="⊙",出勤!Y56="×"),出勤!$E$66,IF(出勤!Y56="○",出勤!$L$66,IF(出勤!Y56="√",出勤!$R$66,IF(出勤!Y56="△",出勤!$X$66,0))))</f>
        <v>0</v>
      </c>
      <c r="Z56" s="118">
        <f>IF(OR(出勤!Z56="⊙",出勤!Z56="×"),出勤!$E$66,IF(出勤!Z56="○",出勤!$L$66,IF(出勤!Z56="√",出勤!$R$66,IF(出勤!Z56="△",出勤!$X$66,0))))</f>
        <v>0</v>
      </c>
      <c r="AA56" s="118">
        <f>IF(OR(出勤!AA56="⊙",出勤!AA56="×"),出勤!$E$66,IF(出勤!AA56="○",出勤!$L$66,IF(出勤!AA56="√",出勤!$R$66,IF(出勤!AA56="△",出勤!$X$66,0))))</f>
        <v>0</v>
      </c>
      <c r="AB56" s="118">
        <f>IF(OR(出勤!AB56="⊙",出勤!AB56="×"),出勤!$E$66,IF(出勤!AB56="○",出勤!$L$66,IF(出勤!AB56="√",出勤!$R$66,IF(出勤!AB56="△",出勤!$X$66,0))))</f>
        <v>0</v>
      </c>
      <c r="AC56" s="118">
        <f>IF(OR(出勤!AC56="⊙",出勤!AC56="×"),出勤!$E$66,IF(出勤!AC56="○",出勤!$L$66,IF(出勤!AC56="√",出勤!$R$66,IF(出勤!AC56="△",出勤!$X$66,0))))</f>
        <v>0</v>
      </c>
      <c r="AD56" s="118">
        <f>IF(OR(出勤!AD56="⊙",出勤!AD56="×"),出勤!$E$66,IF(出勤!AD56="○",出勤!$L$66,IF(出勤!AD56="√",出勤!$R$66,IF(出勤!AD56="△",出勤!$X$66,0))))</f>
        <v>0</v>
      </c>
      <c r="AE56" s="118">
        <f>IF(OR(出勤!AE56="⊙",出勤!AE56="×"),出勤!$E$66,IF(出勤!AE56="○",出勤!$L$66,IF(出勤!AE56="√",出勤!$R$66,IF(出勤!AE56="△",出勤!$X$66,0))))</f>
        <v>0</v>
      </c>
      <c r="AF56" s="118">
        <f>IF(OR(出勤!AF56="⊙",出勤!AF56="×"),出勤!$E$66,IF(出勤!AF56="○",出勤!$L$66,IF(出勤!AF56="√",出勤!$R$66,IF(出勤!AF56="△",出勤!$X$66,0))))</f>
        <v>0</v>
      </c>
      <c r="AG56" s="118">
        <f>IF(OR(出勤!AG56="⊙",出勤!AG56="×"),出勤!$E$66,IF(出勤!AG56="○",出勤!$L$66,IF(出勤!AG56="√",出勤!$R$66,IF(出勤!AG56="△",出勤!$X$66,0))))</f>
        <v>0</v>
      </c>
      <c r="AH56" s="118">
        <f>IF(OR(出勤!AH56="⊙",出勤!AH56="×"),出勤!$E$66,IF(出勤!AH56="○",出勤!$L$66,IF(出勤!AH56="√",出勤!$R$66,IF(出勤!AH56="△",出勤!$X$66,0))))</f>
        <v>0</v>
      </c>
      <c r="AI56" s="75">
        <f t="shared" si="1"/>
        <v>100</v>
      </c>
    </row>
    <row r="57" s="110" customFormat="1" ht="17" customHeight="1" spans="1:35">
      <c r="A57" s="75" t="str">
        <f>IF(作业!A55="","",作业!A55)</f>
        <v/>
      </c>
      <c r="B57" s="75" t="str">
        <f>IF(作业!B55="","",作业!B55)</f>
        <v/>
      </c>
      <c r="C57" s="118">
        <f>IF(OR(出勤!C57="⊙",出勤!C57="×"),出勤!$E$66,IF(出勤!C57="○",出勤!$L$66,IF(出勤!C57="√",出勤!$R$66,IF(出勤!C57="△",出勤!$X$66,0))))</f>
        <v>0</v>
      </c>
      <c r="D57" s="118">
        <f>IF(OR(出勤!D57="⊙",出勤!D57="×"),出勤!$E$66,IF(出勤!D57="○",出勤!$L$66,IF(出勤!D57="√",出勤!$R$66,IF(出勤!D57="△",出勤!$X$66,0))))</f>
        <v>0</v>
      </c>
      <c r="E57" s="118">
        <f>IF(OR(出勤!E57="⊙",出勤!E57="×"),出勤!$E$66,IF(出勤!E57="○",出勤!$L$66,IF(出勤!E57="√",出勤!$R$66,IF(出勤!E57="△",出勤!$X$66,0))))</f>
        <v>0</v>
      </c>
      <c r="F57" s="118">
        <f>IF(OR(出勤!F57="⊙",出勤!F57="×"),出勤!$E$66,IF(出勤!F57="○",出勤!$L$66,IF(出勤!F57="√",出勤!$R$66,IF(出勤!F57="△",出勤!$X$66,0))))</f>
        <v>0</v>
      </c>
      <c r="G57" s="118">
        <f>IF(OR(出勤!G57="⊙",出勤!G57="×"),出勤!$E$66,IF(出勤!G57="○",出勤!$L$66,IF(出勤!G57="√",出勤!$R$66,IF(出勤!G57="△",出勤!$X$66,0))))</f>
        <v>0</v>
      </c>
      <c r="H57" s="118">
        <f>IF(OR(出勤!H57="⊙",出勤!H57="×"),出勤!$E$66,IF(出勤!H57="○",出勤!$L$66,IF(出勤!H57="√",出勤!$R$66,IF(出勤!H57="△",出勤!$X$66,0))))</f>
        <v>0</v>
      </c>
      <c r="I57" s="118">
        <f>IF(OR(出勤!I57="⊙",出勤!I57="×"),出勤!$E$66,IF(出勤!I57="○",出勤!$L$66,IF(出勤!I57="√",出勤!$R$66,IF(出勤!I57="△",出勤!$X$66,0))))</f>
        <v>0</v>
      </c>
      <c r="J57" s="118">
        <f>IF(OR(出勤!J57="⊙",出勤!J57="×"),出勤!$E$66,IF(出勤!J57="○",出勤!$L$66,IF(出勤!J57="√",出勤!$R$66,IF(出勤!J57="△",出勤!$X$66,0))))</f>
        <v>0</v>
      </c>
      <c r="K57" s="118">
        <f>IF(OR(出勤!K57="⊙",出勤!K57="×"),出勤!$E$66,IF(出勤!K57="○",出勤!$L$66,IF(出勤!K57="√",出勤!$R$66,IF(出勤!K57="△",出勤!$X$66,0))))</f>
        <v>0</v>
      </c>
      <c r="L57" s="118">
        <f>IF(OR(出勤!L57="⊙",出勤!L57="×"),出勤!$E$66,IF(出勤!L57="○",出勤!$L$66,IF(出勤!L57="√",出勤!$R$66,IF(出勤!L57="△",出勤!$X$66,0))))</f>
        <v>0</v>
      </c>
      <c r="M57" s="118">
        <f>IF(OR(出勤!M57="⊙",出勤!M57="×"),出勤!$E$66,IF(出勤!M57="○",出勤!$L$66,IF(出勤!M57="√",出勤!$R$66,IF(出勤!M57="△",出勤!$X$66,0))))</f>
        <v>0</v>
      </c>
      <c r="N57" s="118">
        <f>IF(OR(出勤!N57="⊙",出勤!N57="×"),出勤!$E$66,IF(出勤!N57="○",出勤!$L$66,IF(出勤!N57="√",出勤!$R$66,IF(出勤!N57="△",出勤!$X$66,0))))</f>
        <v>0</v>
      </c>
      <c r="O57" s="118">
        <f>IF(OR(出勤!O57="⊙",出勤!O57="×"),出勤!$E$66,IF(出勤!O57="○",出勤!$L$66,IF(出勤!O57="√",出勤!$R$66,IF(出勤!O57="△",出勤!$X$66,0))))</f>
        <v>0</v>
      </c>
      <c r="P57" s="118">
        <f>IF(OR(出勤!P57="⊙",出勤!P57="×"),出勤!$E$66,IF(出勤!P57="○",出勤!$L$66,IF(出勤!P57="√",出勤!$R$66,IF(出勤!P57="△",出勤!$X$66,0))))</f>
        <v>0</v>
      </c>
      <c r="Q57" s="118">
        <f>IF(OR(出勤!Q57="⊙",出勤!Q57="×"),出勤!$E$66,IF(出勤!Q57="○",出勤!$L$66,IF(出勤!Q57="√",出勤!$R$66,IF(出勤!Q57="△",出勤!$X$66,0))))</f>
        <v>0</v>
      </c>
      <c r="R57" s="118">
        <f>IF(OR(出勤!R57="⊙",出勤!R57="×"),出勤!$E$66,IF(出勤!R57="○",出勤!$L$66,IF(出勤!R57="√",出勤!$R$66,IF(出勤!R57="△",出勤!$X$66,0))))</f>
        <v>0</v>
      </c>
      <c r="S57" s="118">
        <f>IF(OR(出勤!S57="⊙",出勤!S57="×"),出勤!$E$66,IF(出勤!S57="○",出勤!$L$66,IF(出勤!S57="√",出勤!$R$66,IF(出勤!S57="△",出勤!$X$66,0))))</f>
        <v>0</v>
      </c>
      <c r="T57" s="118">
        <f>IF(OR(出勤!T57="⊙",出勤!T57="×"),出勤!$E$66,IF(出勤!T57="○",出勤!$L$66,IF(出勤!T57="√",出勤!$R$66,IF(出勤!T57="△",出勤!$X$66,0))))</f>
        <v>0</v>
      </c>
      <c r="U57" s="118">
        <f>IF(OR(出勤!U57="⊙",出勤!U57="×"),出勤!$E$66,IF(出勤!U57="○",出勤!$L$66,IF(出勤!U57="√",出勤!$R$66,IF(出勤!U57="△",出勤!$X$66,0))))</f>
        <v>0</v>
      </c>
      <c r="V57" s="118">
        <f>IF(OR(出勤!V57="⊙",出勤!V57="×"),出勤!$E$66,IF(出勤!V57="○",出勤!$L$66,IF(出勤!V57="√",出勤!$R$66,IF(出勤!V57="△",出勤!$X$66,0))))</f>
        <v>0</v>
      </c>
      <c r="W57" s="118">
        <f>IF(OR(出勤!W57="⊙",出勤!W57="×"),出勤!$E$66,IF(出勤!W57="○",出勤!$L$66,IF(出勤!W57="√",出勤!$R$66,IF(出勤!W57="△",出勤!$X$66,0))))</f>
        <v>0</v>
      </c>
      <c r="X57" s="118">
        <f>IF(OR(出勤!X57="⊙",出勤!X57="×"),出勤!$E$66,IF(出勤!X57="○",出勤!$L$66,IF(出勤!X57="√",出勤!$R$66,IF(出勤!X57="△",出勤!$X$66,0))))</f>
        <v>0</v>
      </c>
      <c r="Y57" s="118">
        <f>IF(OR(出勤!Y57="⊙",出勤!Y57="×"),出勤!$E$66,IF(出勤!Y57="○",出勤!$L$66,IF(出勤!Y57="√",出勤!$R$66,IF(出勤!Y57="△",出勤!$X$66,0))))</f>
        <v>0</v>
      </c>
      <c r="Z57" s="118">
        <f>IF(OR(出勤!Z57="⊙",出勤!Z57="×"),出勤!$E$66,IF(出勤!Z57="○",出勤!$L$66,IF(出勤!Z57="√",出勤!$R$66,IF(出勤!Z57="△",出勤!$X$66,0))))</f>
        <v>0</v>
      </c>
      <c r="AA57" s="118">
        <f>IF(OR(出勤!AA57="⊙",出勤!AA57="×"),出勤!$E$66,IF(出勤!AA57="○",出勤!$L$66,IF(出勤!AA57="√",出勤!$R$66,IF(出勤!AA57="△",出勤!$X$66,0))))</f>
        <v>0</v>
      </c>
      <c r="AB57" s="118">
        <f>IF(OR(出勤!AB57="⊙",出勤!AB57="×"),出勤!$E$66,IF(出勤!AB57="○",出勤!$L$66,IF(出勤!AB57="√",出勤!$R$66,IF(出勤!AB57="△",出勤!$X$66,0))))</f>
        <v>0</v>
      </c>
      <c r="AC57" s="118">
        <f>IF(OR(出勤!AC57="⊙",出勤!AC57="×"),出勤!$E$66,IF(出勤!AC57="○",出勤!$L$66,IF(出勤!AC57="√",出勤!$R$66,IF(出勤!AC57="△",出勤!$X$66,0))))</f>
        <v>0</v>
      </c>
      <c r="AD57" s="118">
        <f>IF(OR(出勤!AD57="⊙",出勤!AD57="×"),出勤!$E$66,IF(出勤!AD57="○",出勤!$L$66,IF(出勤!AD57="√",出勤!$R$66,IF(出勤!AD57="△",出勤!$X$66,0))))</f>
        <v>0</v>
      </c>
      <c r="AE57" s="118">
        <f>IF(OR(出勤!AE57="⊙",出勤!AE57="×"),出勤!$E$66,IF(出勤!AE57="○",出勤!$L$66,IF(出勤!AE57="√",出勤!$R$66,IF(出勤!AE57="△",出勤!$X$66,0))))</f>
        <v>0</v>
      </c>
      <c r="AF57" s="118">
        <f>IF(OR(出勤!AF57="⊙",出勤!AF57="×"),出勤!$E$66,IF(出勤!AF57="○",出勤!$L$66,IF(出勤!AF57="√",出勤!$R$66,IF(出勤!AF57="△",出勤!$X$66,0))))</f>
        <v>0</v>
      </c>
      <c r="AG57" s="118">
        <f>IF(OR(出勤!AG57="⊙",出勤!AG57="×"),出勤!$E$66,IF(出勤!AG57="○",出勤!$L$66,IF(出勤!AG57="√",出勤!$R$66,IF(出勤!AG57="△",出勤!$X$66,0))))</f>
        <v>0</v>
      </c>
      <c r="AH57" s="118">
        <f>IF(OR(出勤!AH57="⊙",出勤!AH57="×"),出勤!$E$66,IF(出勤!AH57="○",出勤!$L$66,IF(出勤!AH57="√",出勤!$R$66,IF(出勤!AH57="△",出勤!$X$66,0))))</f>
        <v>0</v>
      </c>
      <c r="AI57" s="75">
        <f t="shared" si="1"/>
        <v>100</v>
      </c>
    </row>
    <row r="58" s="110" customFormat="1" ht="17" customHeight="1" spans="1:35">
      <c r="A58" s="75" t="str">
        <f>IF(作业!A56="","",作业!A56)</f>
        <v/>
      </c>
      <c r="B58" s="75" t="str">
        <f>IF(作业!B56="","",作业!B56)</f>
        <v/>
      </c>
      <c r="C58" s="118">
        <f>IF(OR(出勤!C58="⊙",出勤!C58="×"),出勤!$E$66,IF(出勤!C58="○",出勤!$L$66,IF(出勤!C58="√",出勤!$R$66,IF(出勤!C58="△",出勤!$X$66,0))))</f>
        <v>0</v>
      </c>
      <c r="D58" s="118">
        <f>IF(OR(出勤!D58="⊙",出勤!D58="×"),出勤!$E$66,IF(出勤!D58="○",出勤!$L$66,IF(出勤!D58="√",出勤!$R$66,IF(出勤!D58="△",出勤!$X$66,0))))</f>
        <v>0</v>
      </c>
      <c r="E58" s="118">
        <f>IF(OR(出勤!E58="⊙",出勤!E58="×"),出勤!$E$66,IF(出勤!E58="○",出勤!$L$66,IF(出勤!E58="√",出勤!$R$66,IF(出勤!E58="△",出勤!$X$66,0))))</f>
        <v>0</v>
      </c>
      <c r="F58" s="118">
        <f>IF(OR(出勤!F58="⊙",出勤!F58="×"),出勤!$E$66,IF(出勤!F58="○",出勤!$L$66,IF(出勤!F58="√",出勤!$R$66,IF(出勤!F58="△",出勤!$X$66,0))))</f>
        <v>0</v>
      </c>
      <c r="G58" s="118">
        <f>IF(OR(出勤!G58="⊙",出勤!G58="×"),出勤!$E$66,IF(出勤!G58="○",出勤!$L$66,IF(出勤!G58="√",出勤!$R$66,IF(出勤!G58="△",出勤!$X$66,0))))</f>
        <v>0</v>
      </c>
      <c r="H58" s="118">
        <f>IF(OR(出勤!H58="⊙",出勤!H58="×"),出勤!$E$66,IF(出勤!H58="○",出勤!$L$66,IF(出勤!H58="√",出勤!$R$66,IF(出勤!H58="△",出勤!$X$66,0))))</f>
        <v>0</v>
      </c>
      <c r="I58" s="118">
        <f>IF(OR(出勤!I58="⊙",出勤!I58="×"),出勤!$E$66,IF(出勤!I58="○",出勤!$L$66,IF(出勤!I58="√",出勤!$R$66,IF(出勤!I58="△",出勤!$X$66,0))))</f>
        <v>0</v>
      </c>
      <c r="J58" s="118">
        <f>IF(OR(出勤!J58="⊙",出勤!J58="×"),出勤!$E$66,IF(出勤!J58="○",出勤!$L$66,IF(出勤!J58="√",出勤!$R$66,IF(出勤!J58="△",出勤!$X$66,0))))</f>
        <v>0</v>
      </c>
      <c r="K58" s="118">
        <f>IF(OR(出勤!K58="⊙",出勤!K58="×"),出勤!$E$66,IF(出勤!K58="○",出勤!$L$66,IF(出勤!K58="√",出勤!$R$66,IF(出勤!K58="△",出勤!$X$66,0))))</f>
        <v>0</v>
      </c>
      <c r="L58" s="118">
        <f>IF(OR(出勤!L58="⊙",出勤!L58="×"),出勤!$E$66,IF(出勤!L58="○",出勤!$L$66,IF(出勤!L58="√",出勤!$R$66,IF(出勤!L58="△",出勤!$X$66,0))))</f>
        <v>0</v>
      </c>
      <c r="M58" s="118">
        <f>IF(OR(出勤!M58="⊙",出勤!M58="×"),出勤!$E$66,IF(出勤!M58="○",出勤!$L$66,IF(出勤!M58="√",出勤!$R$66,IF(出勤!M58="△",出勤!$X$66,0))))</f>
        <v>0</v>
      </c>
      <c r="N58" s="118">
        <f>IF(OR(出勤!N58="⊙",出勤!N58="×"),出勤!$E$66,IF(出勤!N58="○",出勤!$L$66,IF(出勤!N58="√",出勤!$R$66,IF(出勤!N58="△",出勤!$X$66,0))))</f>
        <v>0</v>
      </c>
      <c r="O58" s="118">
        <f>IF(OR(出勤!O58="⊙",出勤!O58="×"),出勤!$E$66,IF(出勤!O58="○",出勤!$L$66,IF(出勤!O58="√",出勤!$R$66,IF(出勤!O58="△",出勤!$X$66,0))))</f>
        <v>0</v>
      </c>
      <c r="P58" s="118">
        <f>IF(OR(出勤!P58="⊙",出勤!P58="×"),出勤!$E$66,IF(出勤!P58="○",出勤!$L$66,IF(出勤!P58="√",出勤!$R$66,IF(出勤!P58="△",出勤!$X$66,0))))</f>
        <v>0</v>
      </c>
      <c r="Q58" s="118">
        <f>IF(OR(出勤!Q58="⊙",出勤!Q58="×"),出勤!$E$66,IF(出勤!Q58="○",出勤!$L$66,IF(出勤!Q58="√",出勤!$R$66,IF(出勤!Q58="△",出勤!$X$66,0))))</f>
        <v>0</v>
      </c>
      <c r="R58" s="118">
        <f>IF(OR(出勤!R58="⊙",出勤!R58="×"),出勤!$E$66,IF(出勤!R58="○",出勤!$L$66,IF(出勤!R58="√",出勤!$R$66,IF(出勤!R58="△",出勤!$X$66,0))))</f>
        <v>0</v>
      </c>
      <c r="S58" s="118">
        <f>IF(OR(出勤!S58="⊙",出勤!S58="×"),出勤!$E$66,IF(出勤!S58="○",出勤!$L$66,IF(出勤!S58="√",出勤!$R$66,IF(出勤!S58="△",出勤!$X$66,0))))</f>
        <v>0</v>
      </c>
      <c r="T58" s="118">
        <f>IF(OR(出勤!T58="⊙",出勤!T58="×"),出勤!$E$66,IF(出勤!T58="○",出勤!$L$66,IF(出勤!T58="√",出勤!$R$66,IF(出勤!T58="△",出勤!$X$66,0))))</f>
        <v>0</v>
      </c>
      <c r="U58" s="118">
        <f>IF(OR(出勤!U58="⊙",出勤!U58="×"),出勤!$E$66,IF(出勤!U58="○",出勤!$L$66,IF(出勤!U58="√",出勤!$R$66,IF(出勤!U58="△",出勤!$X$66,0))))</f>
        <v>0</v>
      </c>
      <c r="V58" s="118">
        <f>IF(OR(出勤!V58="⊙",出勤!V58="×"),出勤!$E$66,IF(出勤!V58="○",出勤!$L$66,IF(出勤!V58="√",出勤!$R$66,IF(出勤!V58="△",出勤!$X$66,0))))</f>
        <v>0</v>
      </c>
      <c r="W58" s="118">
        <f>IF(OR(出勤!W58="⊙",出勤!W58="×"),出勤!$E$66,IF(出勤!W58="○",出勤!$L$66,IF(出勤!W58="√",出勤!$R$66,IF(出勤!W58="△",出勤!$X$66,0))))</f>
        <v>0</v>
      </c>
      <c r="X58" s="118">
        <f>IF(OR(出勤!X58="⊙",出勤!X58="×"),出勤!$E$66,IF(出勤!X58="○",出勤!$L$66,IF(出勤!X58="√",出勤!$R$66,IF(出勤!X58="△",出勤!$X$66,0))))</f>
        <v>0</v>
      </c>
      <c r="Y58" s="118">
        <f>IF(OR(出勤!Y58="⊙",出勤!Y58="×"),出勤!$E$66,IF(出勤!Y58="○",出勤!$L$66,IF(出勤!Y58="√",出勤!$R$66,IF(出勤!Y58="△",出勤!$X$66,0))))</f>
        <v>0</v>
      </c>
      <c r="Z58" s="118">
        <f>IF(OR(出勤!Z58="⊙",出勤!Z58="×"),出勤!$E$66,IF(出勤!Z58="○",出勤!$L$66,IF(出勤!Z58="√",出勤!$R$66,IF(出勤!Z58="△",出勤!$X$66,0))))</f>
        <v>0</v>
      </c>
      <c r="AA58" s="118">
        <f>IF(OR(出勤!AA58="⊙",出勤!AA58="×"),出勤!$E$66,IF(出勤!AA58="○",出勤!$L$66,IF(出勤!AA58="√",出勤!$R$66,IF(出勤!AA58="△",出勤!$X$66,0))))</f>
        <v>0</v>
      </c>
      <c r="AB58" s="118">
        <f>IF(OR(出勤!AB58="⊙",出勤!AB58="×"),出勤!$E$66,IF(出勤!AB58="○",出勤!$L$66,IF(出勤!AB58="√",出勤!$R$66,IF(出勤!AB58="△",出勤!$X$66,0))))</f>
        <v>0</v>
      </c>
      <c r="AC58" s="118">
        <f>IF(OR(出勤!AC58="⊙",出勤!AC58="×"),出勤!$E$66,IF(出勤!AC58="○",出勤!$L$66,IF(出勤!AC58="√",出勤!$R$66,IF(出勤!AC58="△",出勤!$X$66,0))))</f>
        <v>0</v>
      </c>
      <c r="AD58" s="118">
        <f>IF(OR(出勤!AD58="⊙",出勤!AD58="×"),出勤!$E$66,IF(出勤!AD58="○",出勤!$L$66,IF(出勤!AD58="√",出勤!$R$66,IF(出勤!AD58="△",出勤!$X$66,0))))</f>
        <v>0</v>
      </c>
      <c r="AE58" s="118">
        <f>IF(OR(出勤!AE58="⊙",出勤!AE58="×"),出勤!$E$66,IF(出勤!AE58="○",出勤!$L$66,IF(出勤!AE58="√",出勤!$R$66,IF(出勤!AE58="△",出勤!$X$66,0))))</f>
        <v>0</v>
      </c>
      <c r="AF58" s="118">
        <f>IF(OR(出勤!AF58="⊙",出勤!AF58="×"),出勤!$E$66,IF(出勤!AF58="○",出勤!$L$66,IF(出勤!AF58="√",出勤!$R$66,IF(出勤!AF58="△",出勤!$X$66,0))))</f>
        <v>0</v>
      </c>
      <c r="AG58" s="118">
        <f>IF(OR(出勤!AG58="⊙",出勤!AG58="×"),出勤!$E$66,IF(出勤!AG58="○",出勤!$L$66,IF(出勤!AG58="√",出勤!$R$66,IF(出勤!AG58="△",出勤!$X$66,0))))</f>
        <v>0</v>
      </c>
      <c r="AH58" s="118">
        <f>IF(OR(出勤!AH58="⊙",出勤!AH58="×"),出勤!$E$66,IF(出勤!AH58="○",出勤!$L$66,IF(出勤!AH58="√",出勤!$R$66,IF(出勤!AH58="△",出勤!$X$66,0))))</f>
        <v>0</v>
      </c>
      <c r="AI58" s="75">
        <f t="shared" si="1"/>
        <v>100</v>
      </c>
    </row>
    <row r="59" s="110" customFormat="1" ht="17" customHeight="1" spans="1:35">
      <c r="A59" s="75" t="str">
        <f>IF(作业!A57="","",作业!A57)</f>
        <v/>
      </c>
      <c r="B59" s="75" t="str">
        <f>IF(作业!B57="","",作业!B57)</f>
        <v/>
      </c>
      <c r="C59" s="118">
        <f>IF(OR(出勤!C59="⊙",出勤!C59="×"),出勤!$E$66,IF(出勤!C59="○",出勤!$L$66,IF(出勤!C59="√",出勤!$R$66,IF(出勤!C59="△",出勤!$X$66,0))))</f>
        <v>0</v>
      </c>
      <c r="D59" s="118">
        <f>IF(OR(出勤!D59="⊙",出勤!D59="×"),出勤!$E$66,IF(出勤!D59="○",出勤!$L$66,IF(出勤!D59="√",出勤!$R$66,IF(出勤!D59="△",出勤!$X$66,0))))</f>
        <v>0</v>
      </c>
      <c r="E59" s="118">
        <f>IF(OR(出勤!E59="⊙",出勤!E59="×"),出勤!$E$66,IF(出勤!E59="○",出勤!$L$66,IF(出勤!E59="√",出勤!$R$66,IF(出勤!E59="△",出勤!$X$66,0))))</f>
        <v>0</v>
      </c>
      <c r="F59" s="118">
        <f>IF(OR(出勤!F59="⊙",出勤!F59="×"),出勤!$E$66,IF(出勤!F59="○",出勤!$L$66,IF(出勤!F59="√",出勤!$R$66,IF(出勤!F59="△",出勤!$X$66,0))))</f>
        <v>0</v>
      </c>
      <c r="G59" s="118">
        <f>IF(OR(出勤!G59="⊙",出勤!G59="×"),出勤!$E$66,IF(出勤!G59="○",出勤!$L$66,IF(出勤!G59="√",出勤!$R$66,IF(出勤!G59="△",出勤!$X$66,0))))</f>
        <v>0</v>
      </c>
      <c r="H59" s="118">
        <f>IF(OR(出勤!H59="⊙",出勤!H59="×"),出勤!$E$66,IF(出勤!H59="○",出勤!$L$66,IF(出勤!H59="√",出勤!$R$66,IF(出勤!H59="△",出勤!$X$66,0))))</f>
        <v>0</v>
      </c>
      <c r="I59" s="118">
        <f>IF(OR(出勤!I59="⊙",出勤!I59="×"),出勤!$E$66,IF(出勤!I59="○",出勤!$L$66,IF(出勤!I59="√",出勤!$R$66,IF(出勤!I59="△",出勤!$X$66,0))))</f>
        <v>0</v>
      </c>
      <c r="J59" s="118">
        <f>IF(OR(出勤!J59="⊙",出勤!J59="×"),出勤!$E$66,IF(出勤!J59="○",出勤!$L$66,IF(出勤!J59="√",出勤!$R$66,IF(出勤!J59="△",出勤!$X$66,0))))</f>
        <v>0</v>
      </c>
      <c r="K59" s="118">
        <f>IF(OR(出勤!K59="⊙",出勤!K59="×"),出勤!$E$66,IF(出勤!K59="○",出勤!$L$66,IF(出勤!K59="√",出勤!$R$66,IF(出勤!K59="△",出勤!$X$66,0))))</f>
        <v>0</v>
      </c>
      <c r="L59" s="118">
        <f>IF(OR(出勤!L59="⊙",出勤!L59="×"),出勤!$E$66,IF(出勤!L59="○",出勤!$L$66,IF(出勤!L59="√",出勤!$R$66,IF(出勤!L59="△",出勤!$X$66,0))))</f>
        <v>0</v>
      </c>
      <c r="M59" s="118">
        <f>IF(OR(出勤!M59="⊙",出勤!M59="×"),出勤!$E$66,IF(出勤!M59="○",出勤!$L$66,IF(出勤!M59="√",出勤!$R$66,IF(出勤!M59="△",出勤!$X$66,0))))</f>
        <v>0</v>
      </c>
      <c r="N59" s="118">
        <f>IF(OR(出勤!N59="⊙",出勤!N59="×"),出勤!$E$66,IF(出勤!N59="○",出勤!$L$66,IF(出勤!N59="√",出勤!$R$66,IF(出勤!N59="△",出勤!$X$66,0))))</f>
        <v>0</v>
      </c>
      <c r="O59" s="118">
        <f>IF(OR(出勤!O59="⊙",出勤!O59="×"),出勤!$E$66,IF(出勤!O59="○",出勤!$L$66,IF(出勤!O59="√",出勤!$R$66,IF(出勤!O59="△",出勤!$X$66,0))))</f>
        <v>0</v>
      </c>
      <c r="P59" s="118">
        <f>IF(OR(出勤!P59="⊙",出勤!P59="×"),出勤!$E$66,IF(出勤!P59="○",出勤!$L$66,IF(出勤!P59="√",出勤!$R$66,IF(出勤!P59="△",出勤!$X$66,0))))</f>
        <v>0</v>
      </c>
      <c r="Q59" s="118">
        <f>IF(OR(出勤!Q59="⊙",出勤!Q59="×"),出勤!$E$66,IF(出勤!Q59="○",出勤!$L$66,IF(出勤!Q59="√",出勤!$R$66,IF(出勤!Q59="△",出勤!$X$66,0))))</f>
        <v>0</v>
      </c>
      <c r="R59" s="118">
        <f>IF(OR(出勤!R59="⊙",出勤!R59="×"),出勤!$E$66,IF(出勤!R59="○",出勤!$L$66,IF(出勤!R59="√",出勤!$R$66,IF(出勤!R59="△",出勤!$X$66,0))))</f>
        <v>0</v>
      </c>
      <c r="S59" s="118">
        <f>IF(OR(出勤!S59="⊙",出勤!S59="×"),出勤!$E$66,IF(出勤!S59="○",出勤!$L$66,IF(出勤!S59="√",出勤!$R$66,IF(出勤!S59="△",出勤!$X$66,0))))</f>
        <v>0</v>
      </c>
      <c r="T59" s="118">
        <f>IF(OR(出勤!T59="⊙",出勤!T59="×"),出勤!$E$66,IF(出勤!T59="○",出勤!$L$66,IF(出勤!T59="√",出勤!$R$66,IF(出勤!T59="△",出勤!$X$66,0))))</f>
        <v>0</v>
      </c>
      <c r="U59" s="118">
        <f>IF(OR(出勤!U59="⊙",出勤!U59="×"),出勤!$E$66,IF(出勤!U59="○",出勤!$L$66,IF(出勤!U59="√",出勤!$R$66,IF(出勤!U59="△",出勤!$X$66,0))))</f>
        <v>0</v>
      </c>
      <c r="V59" s="118">
        <f>IF(OR(出勤!V59="⊙",出勤!V59="×"),出勤!$E$66,IF(出勤!V59="○",出勤!$L$66,IF(出勤!V59="√",出勤!$R$66,IF(出勤!V59="△",出勤!$X$66,0))))</f>
        <v>0</v>
      </c>
      <c r="W59" s="118">
        <f>IF(OR(出勤!W59="⊙",出勤!W59="×"),出勤!$E$66,IF(出勤!W59="○",出勤!$L$66,IF(出勤!W59="√",出勤!$R$66,IF(出勤!W59="△",出勤!$X$66,0))))</f>
        <v>0</v>
      </c>
      <c r="X59" s="118">
        <f>IF(OR(出勤!X59="⊙",出勤!X59="×"),出勤!$E$66,IF(出勤!X59="○",出勤!$L$66,IF(出勤!X59="√",出勤!$R$66,IF(出勤!X59="△",出勤!$X$66,0))))</f>
        <v>0</v>
      </c>
      <c r="Y59" s="118">
        <f>IF(OR(出勤!Y59="⊙",出勤!Y59="×"),出勤!$E$66,IF(出勤!Y59="○",出勤!$L$66,IF(出勤!Y59="√",出勤!$R$66,IF(出勤!Y59="△",出勤!$X$66,0))))</f>
        <v>0</v>
      </c>
      <c r="Z59" s="118">
        <f>IF(OR(出勤!Z59="⊙",出勤!Z59="×"),出勤!$E$66,IF(出勤!Z59="○",出勤!$L$66,IF(出勤!Z59="√",出勤!$R$66,IF(出勤!Z59="△",出勤!$X$66,0))))</f>
        <v>0</v>
      </c>
      <c r="AA59" s="118">
        <f>IF(OR(出勤!AA59="⊙",出勤!AA59="×"),出勤!$E$66,IF(出勤!AA59="○",出勤!$L$66,IF(出勤!AA59="√",出勤!$R$66,IF(出勤!AA59="△",出勤!$X$66,0))))</f>
        <v>0</v>
      </c>
      <c r="AB59" s="118">
        <f>IF(OR(出勤!AB59="⊙",出勤!AB59="×"),出勤!$E$66,IF(出勤!AB59="○",出勤!$L$66,IF(出勤!AB59="√",出勤!$R$66,IF(出勤!AB59="△",出勤!$X$66,0))))</f>
        <v>0</v>
      </c>
      <c r="AC59" s="118">
        <f>IF(OR(出勤!AC59="⊙",出勤!AC59="×"),出勤!$E$66,IF(出勤!AC59="○",出勤!$L$66,IF(出勤!AC59="√",出勤!$R$66,IF(出勤!AC59="△",出勤!$X$66,0))))</f>
        <v>0</v>
      </c>
      <c r="AD59" s="118">
        <f>IF(OR(出勤!AD59="⊙",出勤!AD59="×"),出勤!$E$66,IF(出勤!AD59="○",出勤!$L$66,IF(出勤!AD59="√",出勤!$R$66,IF(出勤!AD59="△",出勤!$X$66,0))))</f>
        <v>0</v>
      </c>
      <c r="AE59" s="118">
        <f>IF(OR(出勤!AE59="⊙",出勤!AE59="×"),出勤!$E$66,IF(出勤!AE59="○",出勤!$L$66,IF(出勤!AE59="√",出勤!$R$66,IF(出勤!AE59="△",出勤!$X$66,0))))</f>
        <v>0</v>
      </c>
      <c r="AF59" s="118">
        <f>IF(OR(出勤!AF59="⊙",出勤!AF59="×"),出勤!$E$66,IF(出勤!AF59="○",出勤!$L$66,IF(出勤!AF59="√",出勤!$R$66,IF(出勤!AF59="△",出勤!$X$66,0))))</f>
        <v>0</v>
      </c>
      <c r="AG59" s="118">
        <f>IF(OR(出勤!AG59="⊙",出勤!AG59="×"),出勤!$E$66,IF(出勤!AG59="○",出勤!$L$66,IF(出勤!AG59="√",出勤!$R$66,IF(出勤!AG59="△",出勤!$X$66,0))))</f>
        <v>0</v>
      </c>
      <c r="AH59" s="118">
        <f>IF(OR(出勤!AH59="⊙",出勤!AH59="×"),出勤!$E$66,IF(出勤!AH59="○",出勤!$L$66,IF(出勤!AH59="√",出勤!$R$66,IF(出勤!AH59="△",出勤!$X$66,0))))</f>
        <v>0</v>
      </c>
      <c r="AI59" s="75">
        <f t="shared" si="1"/>
        <v>100</v>
      </c>
    </row>
    <row r="60" s="110" customFormat="1" ht="17" customHeight="1" spans="1:35">
      <c r="A60" s="75" t="str">
        <f>IF(作业!A58="","",作业!A58)</f>
        <v/>
      </c>
      <c r="B60" s="75" t="str">
        <f>IF(作业!B58="","",作业!B58)</f>
        <v/>
      </c>
      <c r="C60" s="118">
        <f>IF(OR(出勤!C60="⊙",出勤!C60="×"),出勤!$E$66,IF(出勤!C60="○",出勤!$L$66,IF(出勤!C60="√",出勤!$R$66,IF(出勤!C60="△",出勤!$X$66,0))))</f>
        <v>0</v>
      </c>
      <c r="D60" s="118">
        <f>IF(OR(出勤!D60="⊙",出勤!D60="×"),出勤!$E$66,IF(出勤!D60="○",出勤!$L$66,IF(出勤!D60="√",出勤!$R$66,IF(出勤!D60="△",出勤!$X$66,0))))</f>
        <v>0</v>
      </c>
      <c r="E60" s="118">
        <f>IF(OR(出勤!E60="⊙",出勤!E60="×"),出勤!$E$66,IF(出勤!E60="○",出勤!$L$66,IF(出勤!E60="√",出勤!$R$66,IF(出勤!E60="△",出勤!$X$66,0))))</f>
        <v>0</v>
      </c>
      <c r="F60" s="118">
        <f>IF(OR(出勤!F60="⊙",出勤!F60="×"),出勤!$E$66,IF(出勤!F60="○",出勤!$L$66,IF(出勤!F60="√",出勤!$R$66,IF(出勤!F60="△",出勤!$X$66,0))))</f>
        <v>0</v>
      </c>
      <c r="G60" s="118">
        <f>IF(OR(出勤!G60="⊙",出勤!G60="×"),出勤!$E$66,IF(出勤!G60="○",出勤!$L$66,IF(出勤!G60="√",出勤!$R$66,IF(出勤!G60="△",出勤!$X$66,0))))</f>
        <v>0</v>
      </c>
      <c r="H60" s="118">
        <f>IF(OR(出勤!H60="⊙",出勤!H60="×"),出勤!$E$66,IF(出勤!H60="○",出勤!$L$66,IF(出勤!H60="√",出勤!$R$66,IF(出勤!H60="△",出勤!$X$66,0))))</f>
        <v>0</v>
      </c>
      <c r="I60" s="118">
        <f>IF(OR(出勤!I60="⊙",出勤!I60="×"),出勤!$E$66,IF(出勤!I60="○",出勤!$L$66,IF(出勤!I60="√",出勤!$R$66,IF(出勤!I60="△",出勤!$X$66,0))))</f>
        <v>0</v>
      </c>
      <c r="J60" s="118">
        <f>IF(OR(出勤!J60="⊙",出勤!J60="×"),出勤!$E$66,IF(出勤!J60="○",出勤!$L$66,IF(出勤!J60="√",出勤!$R$66,IF(出勤!J60="△",出勤!$X$66,0))))</f>
        <v>0</v>
      </c>
      <c r="K60" s="118">
        <f>IF(OR(出勤!K60="⊙",出勤!K60="×"),出勤!$E$66,IF(出勤!K60="○",出勤!$L$66,IF(出勤!K60="√",出勤!$R$66,IF(出勤!K60="△",出勤!$X$66,0))))</f>
        <v>0</v>
      </c>
      <c r="L60" s="118">
        <f>IF(OR(出勤!L60="⊙",出勤!L60="×"),出勤!$E$66,IF(出勤!L60="○",出勤!$L$66,IF(出勤!L60="√",出勤!$R$66,IF(出勤!L60="△",出勤!$X$66,0))))</f>
        <v>0</v>
      </c>
      <c r="M60" s="118">
        <f>IF(OR(出勤!M60="⊙",出勤!M60="×"),出勤!$E$66,IF(出勤!M60="○",出勤!$L$66,IF(出勤!M60="√",出勤!$R$66,IF(出勤!M60="△",出勤!$X$66,0))))</f>
        <v>0</v>
      </c>
      <c r="N60" s="118">
        <f>IF(OR(出勤!N60="⊙",出勤!N60="×"),出勤!$E$66,IF(出勤!N60="○",出勤!$L$66,IF(出勤!N60="√",出勤!$R$66,IF(出勤!N60="△",出勤!$X$66,0))))</f>
        <v>0</v>
      </c>
      <c r="O60" s="118">
        <f>IF(OR(出勤!O60="⊙",出勤!O60="×"),出勤!$E$66,IF(出勤!O60="○",出勤!$L$66,IF(出勤!O60="√",出勤!$R$66,IF(出勤!O60="△",出勤!$X$66,0))))</f>
        <v>0</v>
      </c>
      <c r="P60" s="118">
        <f>IF(OR(出勤!P60="⊙",出勤!P60="×"),出勤!$E$66,IF(出勤!P60="○",出勤!$L$66,IF(出勤!P60="√",出勤!$R$66,IF(出勤!P60="△",出勤!$X$66,0))))</f>
        <v>0</v>
      </c>
      <c r="Q60" s="118">
        <f>IF(OR(出勤!Q60="⊙",出勤!Q60="×"),出勤!$E$66,IF(出勤!Q60="○",出勤!$L$66,IF(出勤!Q60="√",出勤!$R$66,IF(出勤!Q60="△",出勤!$X$66,0))))</f>
        <v>0</v>
      </c>
      <c r="R60" s="118">
        <f>IF(OR(出勤!R60="⊙",出勤!R60="×"),出勤!$E$66,IF(出勤!R60="○",出勤!$L$66,IF(出勤!R60="√",出勤!$R$66,IF(出勤!R60="△",出勤!$X$66,0))))</f>
        <v>0</v>
      </c>
      <c r="S60" s="118">
        <f>IF(OR(出勤!S60="⊙",出勤!S60="×"),出勤!$E$66,IF(出勤!S60="○",出勤!$L$66,IF(出勤!S60="√",出勤!$R$66,IF(出勤!S60="△",出勤!$X$66,0))))</f>
        <v>0</v>
      </c>
      <c r="T60" s="118">
        <f>IF(OR(出勤!T60="⊙",出勤!T60="×"),出勤!$E$66,IF(出勤!T60="○",出勤!$L$66,IF(出勤!T60="√",出勤!$R$66,IF(出勤!T60="△",出勤!$X$66,0))))</f>
        <v>0</v>
      </c>
      <c r="U60" s="118">
        <f>IF(OR(出勤!U60="⊙",出勤!U60="×"),出勤!$E$66,IF(出勤!U60="○",出勤!$L$66,IF(出勤!U60="√",出勤!$R$66,IF(出勤!U60="△",出勤!$X$66,0))))</f>
        <v>0</v>
      </c>
      <c r="V60" s="118">
        <f>IF(OR(出勤!V60="⊙",出勤!V60="×"),出勤!$E$66,IF(出勤!V60="○",出勤!$L$66,IF(出勤!V60="√",出勤!$R$66,IF(出勤!V60="△",出勤!$X$66,0))))</f>
        <v>0</v>
      </c>
      <c r="W60" s="118">
        <f>IF(OR(出勤!W60="⊙",出勤!W60="×"),出勤!$E$66,IF(出勤!W60="○",出勤!$L$66,IF(出勤!W60="√",出勤!$R$66,IF(出勤!W60="△",出勤!$X$66,0))))</f>
        <v>0</v>
      </c>
      <c r="X60" s="118">
        <f>IF(OR(出勤!X60="⊙",出勤!X60="×"),出勤!$E$66,IF(出勤!X60="○",出勤!$L$66,IF(出勤!X60="√",出勤!$R$66,IF(出勤!X60="△",出勤!$X$66,0))))</f>
        <v>0</v>
      </c>
      <c r="Y60" s="118">
        <f>IF(OR(出勤!Y60="⊙",出勤!Y60="×"),出勤!$E$66,IF(出勤!Y60="○",出勤!$L$66,IF(出勤!Y60="√",出勤!$R$66,IF(出勤!Y60="△",出勤!$X$66,0))))</f>
        <v>0</v>
      </c>
      <c r="Z60" s="118">
        <f>IF(OR(出勤!Z60="⊙",出勤!Z60="×"),出勤!$E$66,IF(出勤!Z60="○",出勤!$L$66,IF(出勤!Z60="√",出勤!$R$66,IF(出勤!Z60="△",出勤!$X$66,0))))</f>
        <v>0</v>
      </c>
      <c r="AA60" s="118">
        <f>IF(OR(出勤!AA60="⊙",出勤!AA60="×"),出勤!$E$66,IF(出勤!AA60="○",出勤!$L$66,IF(出勤!AA60="√",出勤!$R$66,IF(出勤!AA60="△",出勤!$X$66,0))))</f>
        <v>0</v>
      </c>
      <c r="AB60" s="118">
        <f>IF(OR(出勤!AB60="⊙",出勤!AB60="×"),出勤!$E$66,IF(出勤!AB60="○",出勤!$L$66,IF(出勤!AB60="√",出勤!$R$66,IF(出勤!AB60="△",出勤!$X$66,0))))</f>
        <v>0</v>
      </c>
      <c r="AC60" s="118">
        <f>IF(OR(出勤!AC60="⊙",出勤!AC60="×"),出勤!$E$66,IF(出勤!AC60="○",出勤!$L$66,IF(出勤!AC60="√",出勤!$R$66,IF(出勤!AC60="△",出勤!$X$66,0))))</f>
        <v>0</v>
      </c>
      <c r="AD60" s="118">
        <f>IF(OR(出勤!AD60="⊙",出勤!AD60="×"),出勤!$E$66,IF(出勤!AD60="○",出勤!$L$66,IF(出勤!AD60="√",出勤!$R$66,IF(出勤!AD60="△",出勤!$X$66,0))))</f>
        <v>0</v>
      </c>
      <c r="AE60" s="118">
        <f>IF(OR(出勤!AE60="⊙",出勤!AE60="×"),出勤!$E$66,IF(出勤!AE60="○",出勤!$L$66,IF(出勤!AE60="√",出勤!$R$66,IF(出勤!AE60="△",出勤!$X$66,0))))</f>
        <v>0</v>
      </c>
      <c r="AF60" s="118">
        <f>IF(OR(出勤!AF60="⊙",出勤!AF60="×"),出勤!$E$66,IF(出勤!AF60="○",出勤!$L$66,IF(出勤!AF60="√",出勤!$R$66,IF(出勤!AF60="△",出勤!$X$66,0))))</f>
        <v>0</v>
      </c>
      <c r="AG60" s="118">
        <f>IF(OR(出勤!AG60="⊙",出勤!AG60="×"),出勤!$E$66,IF(出勤!AG60="○",出勤!$L$66,IF(出勤!AG60="√",出勤!$R$66,IF(出勤!AG60="△",出勤!$X$66,0))))</f>
        <v>0</v>
      </c>
      <c r="AH60" s="118">
        <f>IF(OR(出勤!AH60="⊙",出勤!AH60="×"),出勤!$E$66,IF(出勤!AH60="○",出勤!$L$66,IF(出勤!AH60="√",出勤!$R$66,IF(出勤!AH60="△",出勤!$X$66,0))))</f>
        <v>0</v>
      </c>
      <c r="AI60" s="75">
        <f t="shared" si="1"/>
        <v>100</v>
      </c>
    </row>
    <row r="61" s="110" customFormat="1" ht="17" customHeight="1" spans="1:35">
      <c r="A61" s="75" t="str">
        <f>IF(作业!A59="","",作业!A59)</f>
        <v/>
      </c>
      <c r="B61" s="75" t="str">
        <f>IF(作业!B59="","",作业!B59)</f>
        <v/>
      </c>
      <c r="C61" s="118">
        <f>IF(OR(出勤!C61="⊙",出勤!C61="×"),出勤!$E$66,IF(出勤!C61="○",出勤!$L$66,IF(出勤!C61="√",出勤!$R$66,IF(出勤!C61="△",出勤!$X$66,0))))</f>
        <v>0</v>
      </c>
      <c r="D61" s="118">
        <f>IF(OR(出勤!D61="⊙",出勤!D61="×"),出勤!$E$66,IF(出勤!D61="○",出勤!$L$66,IF(出勤!D61="√",出勤!$R$66,IF(出勤!D61="△",出勤!$X$66,0))))</f>
        <v>0</v>
      </c>
      <c r="E61" s="118">
        <f>IF(OR(出勤!E61="⊙",出勤!E61="×"),出勤!$E$66,IF(出勤!E61="○",出勤!$L$66,IF(出勤!E61="√",出勤!$R$66,IF(出勤!E61="△",出勤!$X$66,0))))</f>
        <v>0</v>
      </c>
      <c r="F61" s="118">
        <f>IF(OR(出勤!F61="⊙",出勤!F61="×"),出勤!$E$66,IF(出勤!F61="○",出勤!$L$66,IF(出勤!F61="√",出勤!$R$66,IF(出勤!F61="△",出勤!$X$66,0))))</f>
        <v>0</v>
      </c>
      <c r="G61" s="118">
        <f>IF(OR(出勤!G61="⊙",出勤!G61="×"),出勤!$E$66,IF(出勤!G61="○",出勤!$L$66,IF(出勤!G61="√",出勤!$R$66,IF(出勤!G61="△",出勤!$X$66,0))))</f>
        <v>0</v>
      </c>
      <c r="H61" s="118">
        <f>IF(OR(出勤!H61="⊙",出勤!H61="×"),出勤!$E$66,IF(出勤!H61="○",出勤!$L$66,IF(出勤!H61="√",出勤!$R$66,IF(出勤!H61="△",出勤!$X$66,0))))</f>
        <v>0</v>
      </c>
      <c r="I61" s="118">
        <f>IF(OR(出勤!I61="⊙",出勤!I61="×"),出勤!$E$66,IF(出勤!I61="○",出勤!$L$66,IF(出勤!I61="√",出勤!$R$66,IF(出勤!I61="△",出勤!$X$66,0))))</f>
        <v>0</v>
      </c>
      <c r="J61" s="118">
        <f>IF(OR(出勤!J61="⊙",出勤!J61="×"),出勤!$E$66,IF(出勤!J61="○",出勤!$L$66,IF(出勤!J61="√",出勤!$R$66,IF(出勤!J61="△",出勤!$X$66,0))))</f>
        <v>0</v>
      </c>
      <c r="K61" s="118">
        <f>IF(OR(出勤!K61="⊙",出勤!K61="×"),出勤!$E$66,IF(出勤!K61="○",出勤!$L$66,IF(出勤!K61="√",出勤!$R$66,IF(出勤!K61="△",出勤!$X$66,0))))</f>
        <v>0</v>
      </c>
      <c r="L61" s="118">
        <f>IF(OR(出勤!L61="⊙",出勤!L61="×"),出勤!$E$66,IF(出勤!L61="○",出勤!$L$66,IF(出勤!L61="√",出勤!$R$66,IF(出勤!L61="△",出勤!$X$66,0))))</f>
        <v>0</v>
      </c>
      <c r="M61" s="118">
        <f>IF(OR(出勤!M61="⊙",出勤!M61="×"),出勤!$E$66,IF(出勤!M61="○",出勤!$L$66,IF(出勤!M61="√",出勤!$R$66,IF(出勤!M61="△",出勤!$X$66,0))))</f>
        <v>0</v>
      </c>
      <c r="N61" s="118">
        <f>IF(OR(出勤!N61="⊙",出勤!N61="×"),出勤!$E$66,IF(出勤!N61="○",出勤!$L$66,IF(出勤!N61="√",出勤!$R$66,IF(出勤!N61="△",出勤!$X$66,0))))</f>
        <v>0</v>
      </c>
      <c r="O61" s="118">
        <f>IF(OR(出勤!O61="⊙",出勤!O61="×"),出勤!$E$66,IF(出勤!O61="○",出勤!$L$66,IF(出勤!O61="√",出勤!$R$66,IF(出勤!O61="△",出勤!$X$66,0))))</f>
        <v>0</v>
      </c>
      <c r="P61" s="118">
        <f>IF(OR(出勤!P61="⊙",出勤!P61="×"),出勤!$E$66,IF(出勤!P61="○",出勤!$L$66,IF(出勤!P61="√",出勤!$R$66,IF(出勤!P61="△",出勤!$X$66,0))))</f>
        <v>0</v>
      </c>
      <c r="Q61" s="118">
        <f>IF(OR(出勤!Q61="⊙",出勤!Q61="×"),出勤!$E$66,IF(出勤!Q61="○",出勤!$L$66,IF(出勤!Q61="√",出勤!$R$66,IF(出勤!Q61="△",出勤!$X$66,0))))</f>
        <v>0</v>
      </c>
      <c r="R61" s="118">
        <f>IF(OR(出勤!R61="⊙",出勤!R61="×"),出勤!$E$66,IF(出勤!R61="○",出勤!$L$66,IF(出勤!R61="√",出勤!$R$66,IF(出勤!R61="△",出勤!$X$66,0))))</f>
        <v>0</v>
      </c>
      <c r="S61" s="118">
        <f>IF(OR(出勤!S61="⊙",出勤!S61="×"),出勤!$E$66,IF(出勤!S61="○",出勤!$L$66,IF(出勤!S61="√",出勤!$R$66,IF(出勤!S61="△",出勤!$X$66,0))))</f>
        <v>0</v>
      </c>
      <c r="T61" s="118">
        <f>IF(OR(出勤!T61="⊙",出勤!T61="×"),出勤!$E$66,IF(出勤!T61="○",出勤!$L$66,IF(出勤!T61="√",出勤!$R$66,IF(出勤!T61="△",出勤!$X$66,0))))</f>
        <v>0</v>
      </c>
      <c r="U61" s="118">
        <f>IF(OR(出勤!U61="⊙",出勤!U61="×"),出勤!$E$66,IF(出勤!U61="○",出勤!$L$66,IF(出勤!U61="√",出勤!$R$66,IF(出勤!U61="△",出勤!$X$66,0))))</f>
        <v>0</v>
      </c>
      <c r="V61" s="118">
        <f>IF(OR(出勤!V61="⊙",出勤!V61="×"),出勤!$E$66,IF(出勤!V61="○",出勤!$L$66,IF(出勤!V61="√",出勤!$R$66,IF(出勤!V61="△",出勤!$X$66,0))))</f>
        <v>0</v>
      </c>
      <c r="W61" s="118">
        <f>IF(OR(出勤!W61="⊙",出勤!W61="×"),出勤!$E$66,IF(出勤!W61="○",出勤!$L$66,IF(出勤!W61="√",出勤!$R$66,IF(出勤!W61="△",出勤!$X$66,0))))</f>
        <v>0</v>
      </c>
      <c r="X61" s="118">
        <f>IF(OR(出勤!X61="⊙",出勤!X61="×"),出勤!$E$66,IF(出勤!X61="○",出勤!$L$66,IF(出勤!X61="√",出勤!$R$66,IF(出勤!X61="△",出勤!$X$66,0))))</f>
        <v>0</v>
      </c>
      <c r="Y61" s="118">
        <f>IF(OR(出勤!Y61="⊙",出勤!Y61="×"),出勤!$E$66,IF(出勤!Y61="○",出勤!$L$66,IF(出勤!Y61="√",出勤!$R$66,IF(出勤!Y61="△",出勤!$X$66,0))))</f>
        <v>0</v>
      </c>
      <c r="Z61" s="118">
        <f>IF(OR(出勤!Z61="⊙",出勤!Z61="×"),出勤!$E$66,IF(出勤!Z61="○",出勤!$L$66,IF(出勤!Z61="√",出勤!$R$66,IF(出勤!Z61="△",出勤!$X$66,0))))</f>
        <v>0</v>
      </c>
      <c r="AA61" s="118">
        <f>IF(OR(出勤!AA61="⊙",出勤!AA61="×"),出勤!$E$66,IF(出勤!AA61="○",出勤!$L$66,IF(出勤!AA61="√",出勤!$R$66,IF(出勤!AA61="△",出勤!$X$66,0))))</f>
        <v>0</v>
      </c>
      <c r="AB61" s="118">
        <f>IF(OR(出勤!AB61="⊙",出勤!AB61="×"),出勤!$E$66,IF(出勤!AB61="○",出勤!$L$66,IF(出勤!AB61="√",出勤!$R$66,IF(出勤!AB61="△",出勤!$X$66,0))))</f>
        <v>0</v>
      </c>
      <c r="AC61" s="118">
        <f>IF(OR(出勤!AC61="⊙",出勤!AC61="×"),出勤!$E$66,IF(出勤!AC61="○",出勤!$L$66,IF(出勤!AC61="√",出勤!$R$66,IF(出勤!AC61="△",出勤!$X$66,0))))</f>
        <v>0</v>
      </c>
      <c r="AD61" s="118">
        <f>IF(OR(出勤!AD61="⊙",出勤!AD61="×"),出勤!$E$66,IF(出勤!AD61="○",出勤!$L$66,IF(出勤!AD61="√",出勤!$R$66,IF(出勤!AD61="△",出勤!$X$66,0))))</f>
        <v>0</v>
      </c>
      <c r="AE61" s="118">
        <f>IF(OR(出勤!AE61="⊙",出勤!AE61="×"),出勤!$E$66,IF(出勤!AE61="○",出勤!$L$66,IF(出勤!AE61="√",出勤!$R$66,IF(出勤!AE61="△",出勤!$X$66,0))))</f>
        <v>0</v>
      </c>
      <c r="AF61" s="118">
        <f>IF(OR(出勤!AF61="⊙",出勤!AF61="×"),出勤!$E$66,IF(出勤!AF61="○",出勤!$L$66,IF(出勤!AF61="√",出勤!$R$66,IF(出勤!AF61="△",出勤!$X$66,0))))</f>
        <v>0</v>
      </c>
      <c r="AG61" s="118">
        <f>IF(OR(出勤!AG61="⊙",出勤!AG61="×"),出勤!$E$66,IF(出勤!AG61="○",出勤!$L$66,IF(出勤!AG61="√",出勤!$R$66,IF(出勤!AG61="△",出勤!$X$66,0))))</f>
        <v>0</v>
      </c>
      <c r="AH61" s="118">
        <f>IF(OR(出勤!AH61="⊙",出勤!AH61="×"),出勤!$E$66,IF(出勤!AH61="○",出勤!$L$66,IF(出勤!AH61="√",出勤!$R$66,IF(出勤!AH61="△",出勤!$X$66,0))))</f>
        <v>0</v>
      </c>
      <c r="AI61" s="75">
        <f t="shared" si="1"/>
        <v>100</v>
      </c>
    </row>
    <row r="62" s="110" customFormat="1" ht="17" customHeight="1" spans="1:35">
      <c r="A62" s="75" t="str">
        <f>IF(作业!A60="","",作业!A60)</f>
        <v/>
      </c>
      <c r="B62" s="75" t="str">
        <f>IF(作业!B60="","",作业!B60)</f>
        <v/>
      </c>
      <c r="C62" s="118">
        <f>IF(OR(出勤!C62="⊙",出勤!C62="×"),出勤!$E$66,IF(出勤!C62="○",出勤!$L$66,IF(出勤!C62="√",出勤!$R$66,IF(出勤!C62="△",出勤!$X$66,0))))</f>
        <v>0</v>
      </c>
      <c r="D62" s="118">
        <f>IF(OR(出勤!D62="⊙",出勤!D62="×"),出勤!$E$66,IF(出勤!D62="○",出勤!$L$66,IF(出勤!D62="√",出勤!$R$66,IF(出勤!D62="△",出勤!$X$66,0))))</f>
        <v>0</v>
      </c>
      <c r="E62" s="118">
        <f>IF(OR(出勤!E62="⊙",出勤!E62="×"),出勤!$E$66,IF(出勤!E62="○",出勤!$L$66,IF(出勤!E62="√",出勤!$R$66,IF(出勤!E62="△",出勤!$X$66,0))))</f>
        <v>0</v>
      </c>
      <c r="F62" s="118">
        <f>IF(OR(出勤!F62="⊙",出勤!F62="×"),出勤!$E$66,IF(出勤!F62="○",出勤!$L$66,IF(出勤!F62="√",出勤!$R$66,IF(出勤!F62="△",出勤!$X$66,0))))</f>
        <v>0</v>
      </c>
      <c r="G62" s="118">
        <f>IF(OR(出勤!G62="⊙",出勤!G62="×"),出勤!$E$66,IF(出勤!G62="○",出勤!$L$66,IF(出勤!G62="√",出勤!$R$66,IF(出勤!G62="△",出勤!$X$66,0))))</f>
        <v>0</v>
      </c>
      <c r="H62" s="118">
        <f>IF(OR(出勤!H62="⊙",出勤!H62="×"),出勤!$E$66,IF(出勤!H62="○",出勤!$L$66,IF(出勤!H62="√",出勤!$R$66,IF(出勤!H62="△",出勤!$X$66,0))))</f>
        <v>0</v>
      </c>
      <c r="I62" s="118">
        <f>IF(OR(出勤!I62="⊙",出勤!I62="×"),出勤!$E$66,IF(出勤!I62="○",出勤!$L$66,IF(出勤!I62="√",出勤!$R$66,IF(出勤!I62="△",出勤!$X$66,0))))</f>
        <v>0</v>
      </c>
      <c r="J62" s="118">
        <f>IF(OR(出勤!J62="⊙",出勤!J62="×"),出勤!$E$66,IF(出勤!J62="○",出勤!$L$66,IF(出勤!J62="√",出勤!$R$66,IF(出勤!J62="△",出勤!$X$66,0))))</f>
        <v>0</v>
      </c>
      <c r="K62" s="118">
        <f>IF(OR(出勤!K62="⊙",出勤!K62="×"),出勤!$E$66,IF(出勤!K62="○",出勤!$L$66,IF(出勤!K62="√",出勤!$R$66,IF(出勤!K62="△",出勤!$X$66,0))))</f>
        <v>0</v>
      </c>
      <c r="L62" s="118">
        <f>IF(OR(出勤!L62="⊙",出勤!L62="×"),出勤!$E$66,IF(出勤!L62="○",出勤!$L$66,IF(出勤!L62="√",出勤!$R$66,IF(出勤!L62="△",出勤!$X$66,0))))</f>
        <v>0</v>
      </c>
      <c r="M62" s="118">
        <f>IF(OR(出勤!M62="⊙",出勤!M62="×"),出勤!$E$66,IF(出勤!M62="○",出勤!$L$66,IF(出勤!M62="√",出勤!$R$66,IF(出勤!M62="△",出勤!$X$66,0))))</f>
        <v>0</v>
      </c>
      <c r="N62" s="118">
        <f>IF(OR(出勤!N62="⊙",出勤!N62="×"),出勤!$E$66,IF(出勤!N62="○",出勤!$L$66,IF(出勤!N62="√",出勤!$R$66,IF(出勤!N62="△",出勤!$X$66,0))))</f>
        <v>0</v>
      </c>
      <c r="O62" s="118">
        <f>IF(OR(出勤!O62="⊙",出勤!O62="×"),出勤!$E$66,IF(出勤!O62="○",出勤!$L$66,IF(出勤!O62="√",出勤!$R$66,IF(出勤!O62="△",出勤!$X$66,0))))</f>
        <v>0</v>
      </c>
      <c r="P62" s="118">
        <f>IF(OR(出勤!P62="⊙",出勤!P62="×"),出勤!$E$66,IF(出勤!P62="○",出勤!$L$66,IF(出勤!P62="√",出勤!$R$66,IF(出勤!P62="△",出勤!$X$66,0))))</f>
        <v>0</v>
      </c>
      <c r="Q62" s="118">
        <f>IF(OR(出勤!Q62="⊙",出勤!Q62="×"),出勤!$E$66,IF(出勤!Q62="○",出勤!$L$66,IF(出勤!Q62="√",出勤!$R$66,IF(出勤!Q62="△",出勤!$X$66,0))))</f>
        <v>0</v>
      </c>
      <c r="R62" s="118">
        <f>IF(OR(出勤!R62="⊙",出勤!R62="×"),出勤!$E$66,IF(出勤!R62="○",出勤!$L$66,IF(出勤!R62="√",出勤!$R$66,IF(出勤!R62="△",出勤!$X$66,0))))</f>
        <v>0</v>
      </c>
      <c r="S62" s="118">
        <f>IF(OR(出勤!S62="⊙",出勤!S62="×"),出勤!$E$66,IF(出勤!S62="○",出勤!$L$66,IF(出勤!S62="√",出勤!$R$66,IF(出勤!S62="△",出勤!$X$66,0))))</f>
        <v>0</v>
      </c>
      <c r="T62" s="118">
        <f>IF(OR(出勤!T62="⊙",出勤!T62="×"),出勤!$E$66,IF(出勤!T62="○",出勤!$L$66,IF(出勤!T62="√",出勤!$R$66,IF(出勤!T62="△",出勤!$X$66,0))))</f>
        <v>0</v>
      </c>
      <c r="U62" s="118">
        <f>IF(OR(出勤!U62="⊙",出勤!U62="×"),出勤!$E$66,IF(出勤!U62="○",出勤!$L$66,IF(出勤!U62="√",出勤!$R$66,IF(出勤!U62="△",出勤!$X$66,0))))</f>
        <v>0</v>
      </c>
      <c r="V62" s="118">
        <f>IF(OR(出勤!V62="⊙",出勤!V62="×"),出勤!$E$66,IF(出勤!V62="○",出勤!$L$66,IF(出勤!V62="√",出勤!$R$66,IF(出勤!V62="△",出勤!$X$66,0))))</f>
        <v>0</v>
      </c>
      <c r="W62" s="118">
        <f>IF(OR(出勤!W62="⊙",出勤!W62="×"),出勤!$E$66,IF(出勤!W62="○",出勤!$L$66,IF(出勤!W62="√",出勤!$R$66,IF(出勤!W62="△",出勤!$X$66,0))))</f>
        <v>0</v>
      </c>
      <c r="X62" s="118">
        <f>IF(OR(出勤!X62="⊙",出勤!X62="×"),出勤!$E$66,IF(出勤!X62="○",出勤!$L$66,IF(出勤!X62="√",出勤!$R$66,IF(出勤!X62="△",出勤!$X$66,0))))</f>
        <v>0</v>
      </c>
      <c r="Y62" s="118">
        <f>IF(OR(出勤!Y62="⊙",出勤!Y62="×"),出勤!$E$66,IF(出勤!Y62="○",出勤!$L$66,IF(出勤!Y62="√",出勤!$R$66,IF(出勤!Y62="△",出勤!$X$66,0))))</f>
        <v>0</v>
      </c>
      <c r="Z62" s="118">
        <f>IF(OR(出勤!Z62="⊙",出勤!Z62="×"),出勤!$E$66,IF(出勤!Z62="○",出勤!$L$66,IF(出勤!Z62="√",出勤!$R$66,IF(出勤!Z62="△",出勤!$X$66,0))))</f>
        <v>0</v>
      </c>
      <c r="AA62" s="118">
        <f>IF(OR(出勤!AA62="⊙",出勤!AA62="×"),出勤!$E$66,IF(出勤!AA62="○",出勤!$L$66,IF(出勤!AA62="√",出勤!$R$66,IF(出勤!AA62="△",出勤!$X$66,0))))</f>
        <v>0</v>
      </c>
      <c r="AB62" s="118">
        <f>IF(OR(出勤!AB62="⊙",出勤!AB62="×"),出勤!$E$66,IF(出勤!AB62="○",出勤!$L$66,IF(出勤!AB62="√",出勤!$R$66,IF(出勤!AB62="△",出勤!$X$66,0))))</f>
        <v>0</v>
      </c>
      <c r="AC62" s="118">
        <f>IF(OR(出勤!AC62="⊙",出勤!AC62="×"),出勤!$E$66,IF(出勤!AC62="○",出勤!$L$66,IF(出勤!AC62="√",出勤!$R$66,IF(出勤!AC62="△",出勤!$X$66,0))))</f>
        <v>0</v>
      </c>
      <c r="AD62" s="118">
        <f>IF(OR(出勤!AD62="⊙",出勤!AD62="×"),出勤!$E$66,IF(出勤!AD62="○",出勤!$L$66,IF(出勤!AD62="√",出勤!$R$66,IF(出勤!AD62="△",出勤!$X$66,0))))</f>
        <v>0</v>
      </c>
      <c r="AE62" s="118">
        <f>IF(OR(出勤!AE62="⊙",出勤!AE62="×"),出勤!$E$66,IF(出勤!AE62="○",出勤!$L$66,IF(出勤!AE62="√",出勤!$R$66,IF(出勤!AE62="△",出勤!$X$66,0))))</f>
        <v>0</v>
      </c>
      <c r="AF62" s="118">
        <f>IF(OR(出勤!AF62="⊙",出勤!AF62="×"),出勤!$E$66,IF(出勤!AF62="○",出勤!$L$66,IF(出勤!AF62="√",出勤!$R$66,IF(出勤!AF62="△",出勤!$X$66,0))))</f>
        <v>0</v>
      </c>
      <c r="AG62" s="118">
        <f>IF(OR(出勤!AG62="⊙",出勤!AG62="×"),出勤!$E$66,IF(出勤!AG62="○",出勤!$L$66,IF(出勤!AG62="√",出勤!$R$66,IF(出勤!AG62="△",出勤!$X$66,0))))</f>
        <v>0</v>
      </c>
      <c r="AH62" s="118">
        <f>IF(OR(出勤!AH62="⊙",出勤!AH62="×"),出勤!$E$66,IF(出勤!AH62="○",出勤!$L$66,IF(出勤!AH62="√",出勤!$R$66,IF(出勤!AH62="△",出勤!$X$66,0))))</f>
        <v>0</v>
      </c>
      <c r="AI62" s="75">
        <f t="shared" si="1"/>
        <v>100</v>
      </c>
    </row>
    <row r="63" s="110" customFormat="1" ht="17" customHeight="1" spans="1:35">
      <c r="A63" s="75" t="str">
        <f>IF(作业!A61="","",作业!A61)</f>
        <v/>
      </c>
      <c r="B63" s="75" t="str">
        <f>IF(作业!B61="","",作业!B61)</f>
        <v/>
      </c>
      <c r="C63" s="118">
        <f>IF(OR(出勤!C63="⊙",出勤!C63="×"),出勤!$E$66,IF(出勤!C63="○",出勤!$L$66,IF(出勤!C63="√",出勤!$R$66,IF(出勤!C63="△",出勤!$X$66,0))))</f>
        <v>0</v>
      </c>
      <c r="D63" s="118">
        <f>IF(OR(出勤!D63="⊙",出勤!D63="×"),出勤!$E$66,IF(出勤!D63="○",出勤!$L$66,IF(出勤!D63="√",出勤!$R$66,IF(出勤!D63="△",出勤!$X$66,0))))</f>
        <v>0</v>
      </c>
      <c r="E63" s="118">
        <f>IF(OR(出勤!E63="⊙",出勤!E63="×"),出勤!$E$66,IF(出勤!E63="○",出勤!$L$66,IF(出勤!E63="√",出勤!$R$66,IF(出勤!E63="△",出勤!$X$66,0))))</f>
        <v>0</v>
      </c>
      <c r="F63" s="118">
        <f>IF(OR(出勤!F63="⊙",出勤!F63="×"),出勤!$E$66,IF(出勤!F63="○",出勤!$L$66,IF(出勤!F63="√",出勤!$R$66,IF(出勤!F63="△",出勤!$X$66,0))))</f>
        <v>0</v>
      </c>
      <c r="G63" s="118">
        <f>IF(OR(出勤!G63="⊙",出勤!G63="×"),出勤!$E$66,IF(出勤!G63="○",出勤!$L$66,IF(出勤!G63="√",出勤!$R$66,IF(出勤!G63="△",出勤!$X$66,0))))</f>
        <v>0</v>
      </c>
      <c r="H63" s="118">
        <f>IF(OR(出勤!H63="⊙",出勤!H63="×"),出勤!$E$66,IF(出勤!H63="○",出勤!$L$66,IF(出勤!H63="√",出勤!$R$66,IF(出勤!H63="△",出勤!$X$66,0))))</f>
        <v>0</v>
      </c>
      <c r="I63" s="118">
        <f>IF(OR(出勤!I63="⊙",出勤!I63="×"),出勤!$E$66,IF(出勤!I63="○",出勤!$L$66,IF(出勤!I63="√",出勤!$R$66,IF(出勤!I63="△",出勤!$X$66,0))))</f>
        <v>0</v>
      </c>
      <c r="J63" s="118">
        <f>IF(OR(出勤!J63="⊙",出勤!J63="×"),出勤!$E$66,IF(出勤!J63="○",出勤!$L$66,IF(出勤!J63="√",出勤!$R$66,IF(出勤!J63="△",出勤!$X$66,0))))</f>
        <v>0</v>
      </c>
      <c r="K63" s="118">
        <f>IF(OR(出勤!K63="⊙",出勤!K63="×"),出勤!$E$66,IF(出勤!K63="○",出勤!$L$66,IF(出勤!K63="√",出勤!$R$66,IF(出勤!K63="△",出勤!$X$66,0))))</f>
        <v>0</v>
      </c>
      <c r="L63" s="118">
        <f>IF(OR(出勤!L63="⊙",出勤!L63="×"),出勤!$E$66,IF(出勤!L63="○",出勤!$L$66,IF(出勤!L63="√",出勤!$R$66,IF(出勤!L63="△",出勤!$X$66,0))))</f>
        <v>0</v>
      </c>
      <c r="M63" s="118">
        <f>IF(OR(出勤!M63="⊙",出勤!M63="×"),出勤!$E$66,IF(出勤!M63="○",出勤!$L$66,IF(出勤!M63="√",出勤!$R$66,IF(出勤!M63="△",出勤!$X$66,0))))</f>
        <v>0</v>
      </c>
      <c r="N63" s="118">
        <f>IF(OR(出勤!N63="⊙",出勤!N63="×"),出勤!$E$66,IF(出勤!N63="○",出勤!$L$66,IF(出勤!N63="√",出勤!$R$66,IF(出勤!N63="△",出勤!$X$66,0))))</f>
        <v>0</v>
      </c>
      <c r="O63" s="118">
        <f>IF(OR(出勤!O63="⊙",出勤!O63="×"),出勤!$E$66,IF(出勤!O63="○",出勤!$L$66,IF(出勤!O63="√",出勤!$R$66,IF(出勤!O63="△",出勤!$X$66,0))))</f>
        <v>0</v>
      </c>
      <c r="P63" s="118">
        <f>IF(OR(出勤!P63="⊙",出勤!P63="×"),出勤!$E$66,IF(出勤!P63="○",出勤!$L$66,IF(出勤!P63="√",出勤!$R$66,IF(出勤!P63="△",出勤!$X$66,0))))</f>
        <v>0</v>
      </c>
      <c r="Q63" s="118">
        <f>IF(OR(出勤!Q63="⊙",出勤!Q63="×"),出勤!$E$66,IF(出勤!Q63="○",出勤!$L$66,IF(出勤!Q63="√",出勤!$R$66,IF(出勤!Q63="△",出勤!$X$66,0))))</f>
        <v>0</v>
      </c>
      <c r="R63" s="118">
        <f>IF(OR(出勤!R63="⊙",出勤!R63="×"),出勤!$E$66,IF(出勤!R63="○",出勤!$L$66,IF(出勤!R63="√",出勤!$R$66,IF(出勤!R63="△",出勤!$X$66,0))))</f>
        <v>0</v>
      </c>
      <c r="S63" s="118">
        <f>IF(OR(出勤!S63="⊙",出勤!S63="×"),出勤!$E$66,IF(出勤!S63="○",出勤!$L$66,IF(出勤!S63="√",出勤!$R$66,IF(出勤!S63="△",出勤!$X$66,0))))</f>
        <v>0</v>
      </c>
      <c r="T63" s="118">
        <f>IF(OR(出勤!T63="⊙",出勤!T63="×"),出勤!$E$66,IF(出勤!T63="○",出勤!$L$66,IF(出勤!T63="√",出勤!$R$66,IF(出勤!T63="△",出勤!$X$66,0))))</f>
        <v>0</v>
      </c>
      <c r="U63" s="118">
        <f>IF(OR(出勤!U63="⊙",出勤!U63="×"),出勤!$E$66,IF(出勤!U63="○",出勤!$L$66,IF(出勤!U63="√",出勤!$R$66,IF(出勤!U63="△",出勤!$X$66,0))))</f>
        <v>0</v>
      </c>
      <c r="V63" s="118">
        <f>IF(OR(出勤!V63="⊙",出勤!V63="×"),出勤!$E$66,IF(出勤!V63="○",出勤!$L$66,IF(出勤!V63="√",出勤!$R$66,IF(出勤!V63="△",出勤!$X$66,0))))</f>
        <v>0</v>
      </c>
      <c r="W63" s="118">
        <f>IF(OR(出勤!W63="⊙",出勤!W63="×"),出勤!$E$66,IF(出勤!W63="○",出勤!$L$66,IF(出勤!W63="√",出勤!$R$66,IF(出勤!W63="△",出勤!$X$66,0))))</f>
        <v>0</v>
      </c>
      <c r="X63" s="118">
        <f>IF(OR(出勤!X63="⊙",出勤!X63="×"),出勤!$E$66,IF(出勤!X63="○",出勤!$L$66,IF(出勤!X63="√",出勤!$R$66,IF(出勤!X63="△",出勤!$X$66,0))))</f>
        <v>0</v>
      </c>
      <c r="Y63" s="118">
        <f>IF(OR(出勤!Y63="⊙",出勤!Y63="×"),出勤!$E$66,IF(出勤!Y63="○",出勤!$L$66,IF(出勤!Y63="√",出勤!$R$66,IF(出勤!Y63="△",出勤!$X$66,0))))</f>
        <v>0</v>
      </c>
      <c r="Z63" s="118">
        <f>IF(OR(出勤!Z63="⊙",出勤!Z63="×"),出勤!$E$66,IF(出勤!Z63="○",出勤!$L$66,IF(出勤!Z63="√",出勤!$R$66,IF(出勤!Z63="△",出勤!$X$66,0))))</f>
        <v>0</v>
      </c>
      <c r="AA63" s="118">
        <f>IF(OR(出勤!AA63="⊙",出勤!AA63="×"),出勤!$E$66,IF(出勤!AA63="○",出勤!$L$66,IF(出勤!AA63="√",出勤!$R$66,IF(出勤!AA63="△",出勤!$X$66,0))))</f>
        <v>0</v>
      </c>
      <c r="AB63" s="118">
        <f>IF(OR(出勤!AB63="⊙",出勤!AB63="×"),出勤!$E$66,IF(出勤!AB63="○",出勤!$L$66,IF(出勤!AB63="√",出勤!$R$66,IF(出勤!AB63="△",出勤!$X$66,0))))</f>
        <v>0</v>
      </c>
      <c r="AC63" s="118">
        <f>IF(OR(出勤!AC63="⊙",出勤!AC63="×"),出勤!$E$66,IF(出勤!AC63="○",出勤!$L$66,IF(出勤!AC63="√",出勤!$R$66,IF(出勤!AC63="△",出勤!$X$66,0))))</f>
        <v>0</v>
      </c>
      <c r="AD63" s="118">
        <f>IF(OR(出勤!AD63="⊙",出勤!AD63="×"),出勤!$E$66,IF(出勤!AD63="○",出勤!$L$66,IF(出勤!AD63="√",出勤!$R$66,IF(出勤!AD63="△",出勤!$X$66,0))))</f>
        <v>0</v>
      </c>
      <c r="AE63" s="118">
        <f>IF(OR(出勤!AE63="⊙",出勤!AE63="×"),出勤!$E$66,IF(出勤!AE63="○",出勤!$L$66,IF(出勤!AE63="√",出勤!$R$66,IF(出勤!AE63="△",出勤!$X$66,0))))</f>
        <v>0</v>
      </c>
      <c r="AF63" s="118">
        <f>IF(OR(出勤!AF63="⊙",出勤!AF63="×"),出勤!$E$66,IF(出勤!AF63="○",出勤!$L$66,IF(出勤!AF63="√",出勤!$R$66,IF(出勤!AF63="△",出勤!$X$66,0))))</f>
        <v>0</v>
      </c>
      <c r="AG63" s="118">
        <f>IF(OR(出勤!AG63="⊙",出勤!AG63="×"),出勤!$E$66,IF(出勤!AG63="○",出勤!$L$66,IF(出勤!AG63="√",出勤!$R$66,IF(出勤!AG63="△",出勤!$X$66,0))))</f>
        <v>0</v>
      </c>
      <c r="AH63" s="118">
        <f>IF(OR(出勤!AH63="⊙",出勤!AH63="×"),出勤!$E$66,IF(出勤!AH63="○",出勤!$L$66,IF(出勤!AH63="√",出勤!$R$66,IF(出勤!AH63="△",出勤!$X$66,0))))</f>
        <v>0</v>
      </c>
      <c r="AI63" s="75">
        <f t="shared" si="1"/>
        <v>100</v>
      </c>
    </row>
    <row r="64" s="110" customFormat="1" ht="17" customHeight="1" spans="1:35">
      <c r="A64" s="75" t="str">
        <f>IF(作业!A62="","",作业!A62)</f>
        <v/>
      </c>
      <c r="B64" s="75" t="str">
        <f>IF(作业!B62="","",作业!B62)</f>
        <v/>
      </c>
      <c r="C64" s="118">
        <f>IF(OR(出勤!C64="⊙",出勤!C64="×"),出勤!$E$66,IF(出勤!C64="○",出勤!$L$66,IF(出勤!C64="√",出勤!$R$66,IF(出勤!C64="△",出勤!$X$66,0))))</f>
        <v>0</v>
      </c>
      <c r="D64" s="118">
        <f>IF(OR(出勤!D64="⊙",出勤!D64="×"),出勤!$E$66,IF(出勤!D64="○",出勤!$L$66,IF(出勤!D64="√",出勤!$R$66,IF(出勤!D64="△",出勤!$X$66,0))))</f>
        <v>0</v>
      </c>
      <c r="E64" s="118">
        <f>IF(OR(出勤!E64="⊙",出勤!E64="×"),出勤!$E$66,IF(出勤!E64="○",出勤!$L$66,IF(出勤!E64="√",出勤!$R$66,IF(出勤!E64="△",出勤!$X$66,0))))</f>
        <v>0</v>
      </c>
      <c r="F64" s="118">
        <f>IF(OR(出勤!F64="⊙",出勤!F64="×"),出勤!$E$66,IF(出勤!F64="○",出勤!$L$66,IF(出勤!F64="√",出勤!$R$66,IF(出勤!F64="△",出勤!$X$66,0))))</f>
        <v>0</v>
      </c>
      <c r="G64" s="118">
        <f>IF(OR(出勤!G64="⊙",出勤!G64="×"),出勤!$E$66,IF(出勤!G64="○",出勤!$L$66,IF(出勤!G64="√",出勤!$R$66,IF(出勤!G64="△",出勤!$X$66,0))))</f>
        <v>0</v>
      </c>
      <c r="H64" s="118">
        <f>IF(OR(出勤!H64="⊙",出勤!H64="×"),出勤!$E$66,IF(出勤!H64="○",出勤!$L$66,IF(出勤!H64="√",出勤!$R$66,IF(出勤!H64="△",出勤!$X$66,0))))</f>
        <v>0</v>
      </c>
      <c r="I64" s="118">
        <f>IF(OR(出勤!I64="⊙",出勤!I64="×"),出勤!$E$66,IF(出勤!I64="○",出勤!$L$66,IF(出勤!I64="√",出勤!$R$66,IF(出勤!I64="△",出勤!$X$66,0))))</f>
        <v>0</v>
      </c>
      <c r="J64" s="118">
        <f>IF(OR(出勤!J64="⊙",出勤!J64="×"),出勤!$E$66,IF(出勤!J64="○",出勤!$L$66,IF(出勤!J64="√",出勤!$R$66,IF(出勤!J64="△",出勤!$X$66,0))))</f>
        <v>0</v>
      </c>
      <c r="K64" s="118">
        <f>IF(OR(出勤!K64="⊙",出勤!K64="×"),出勤!$E$66,IF(出勤!K64="○",出勤!$L$66,IF(出勤!K64="√",出勤!$R$66,IF(出勤!K64="△",出勤!$X$66,0))))</f>
        <v>0</v>
      </c>
      <c r="L64" s="118">
        <f>IF(OR(出勤!L64="⊙",出勤!L64="×"),出勤!$E$66,IF(出勤!L64="○",出勤!$L$66,IF(出勤!L64="√",出勤!$R$66,IF(出勤!L64="△",出勤!$X$66,0))))</f>
        <v>0</v>
      </c>
      <c r="M64" s="118">
        <f>IF(OR(出勤!M64="⊙",出勤!M64="×"),出勤!$E$66,IF(出勤!M64="○",出勤!$L$66,IF(出勤!M64="√",出勤!$R$66,IF(出勤!M64="△",出勤!$X$66,0))))</f>
        <v>0</v>
      </c>
      <c r="N64" s="118">
        <f>IF(OR(出勤!N64="⊙",出勤!N64="×"),出勤!$E$66,IF(出勤!N64="○",出勤!$L$66,IF(出勤!N64="√",出勤!$R$66,IF(出勤!N64="△",出勤!$X$66,0))))</f>
        <v>0</v>
      </c>
      <c r="O64" s="118">
        <f>IF(OR(出勤!O64="⊙",出勤!O64="×"),出勤!$E$66,IF(出勤!O64="○",出勤!$L$66,IF(出勤!O64="√",出勤!$R$66,IF(出勤!O64="△",出勤!$X$66,0))))</f>
        <v>0</v>
      </c>
      <c r="P64" s="118">
        <f>IF(OR(出勤!P64="⊙",出勤!P64="×"),出勤!$E$66,IF(出勤!P64="○",出勤!$L$66,IF(出勤!P64="√",出勤!$R$66,IF(出勤!P64="△",出勤!$X$66,0))))</f>
        <v>0</v>
      </c>
      <c r="Q64" s="118">
        <f>IF(OR(出勤!Q64="⊙",出勤!Q64="×"),出勤!$E$66,IF(出勤!Q64="○",出勤!$L$66,IF(出勤!Q64="√",出勤!$R$66,IF(出勤!Q64="△",出勤!$X$66,0))))</f>
        <v>0</v>
      </c>
      <c r="R64" s="118">
        <f>IF(OR(出勤!R64="⊙",出勤!R64="×"),出勤!$E$66,IF(出勤!R64="○",出勤!$L$66,IF(出勤!R64="√",出勤!$R$66,IF(出勤!R64="△",出勤!$X$66,0))))</f>
        <v>0</v>
      </c>
      <c r="S64" s="118">
        <f>IF(OR(出勤!S64="⊙",出勤!S64="×"),出勤!$E$66,IF(出勤!S64="○",出勤!$L$66,IF(出勤!S64="√",出勤!$R$66,IF(出勤!S64="△",出勤!$X$66,0))))</f>
        <v>0</v>
      </c>
      <c r="T64" s="118">
        <f>IF(OR(出勤!T64="⊙",出勤!T64="×"),出勤!$E$66,IF(出勤!T64="○",出勤!$L$66,IF(出勤!T64="√",出勤!$R$66,IF(出勤!T64="△",出勤!$X$66,0))))</f>
        <v>0</v>
      </c>
      <c r="U64" s="118">
        <f>IF(OR(出勤!U64="⊙",出勤!U64="×"),出勤!$E$66,IF(出勤!U64="○",出勤!$L$66,IF(出勤!U64="√",出勤!$R$66,IF(出勤!U64="△",出勤!$X$66,0))))</f>
        <v>0</v>
      </c>
      <c r="V64" s="118">
        <f>IF(OR(出勤!V64="⊙",出勤!V64="×"),出勤!$E$66,IF(出勤!V64="○",出勤!$L$66,IF(出勤!V64="√",出勤!$R$66,IF(出勤!V64="△",出勤!$X$66,0))))</f>
        <v>0</v>
      </c>
      <c r="W64" s="118">
        <f>IF(OR(出勤!W64="⊙",出勤!W64="×"),出勤!$E$66,IF(出勤!W64="○",出勤!$L$66,IF(出勤!W64="√",出勤!$R$66,IF(出勤!W64="△",出勤!$X$66,0))))</f>
        <v>0</v>
      </c>
      <c r="X64" s="118">
        <f>IF(OR(出勤!X64="⊙",出勤!X64="×"),出勤!$E$66,IF(出勤!X64="○",出勤!$L$66,IF(出勤!X64="√",出勤!$R$66,IF(出勤!X64="△",出勤!$X$66,0))))</f>
        <v>0</v>
      </c>
      <c r="Y64" s="118">
        <f>IF(OR(出勤!Y64="⊙",出勤!Y64="×"),出勤!$E$66,IF(出勤!Y64="○",出勤!$L$66,IF(出勤!Y64="√",出勤!$R$66,IF(出勤!Y64="△",出勤!$X$66,0))))</f>
        <v>0</v>
      </c>
      <c r="Z64" s="118">
        <f>IF(OR(出勤!Z64="⊙",出勤!Z64="×"),出勤!$E$66,IF(出勤!Z64="○",出勤!$L$66,IF(出勤!Z64="√",出勤!$R$66,IF(出勤!Z64="△",出勤!$X$66,0))))</f>
        <v>0</v>
      </c>
      <c r="AA64" s="118">
        <f>IF(OR(出勤!AA64="⊙",出勤!AA64="×"),出勤!$E$66,IF(出勤!AA64="○",出勤!$L$66,IF(出勤!AA64="√",出勤!$R$66,IF(出勤!AA64="△",出勤!$X$66,0))))</f>
        <v>0</v>
      </c>
      <c r="AB64" s="118">
        <f>IF(OR(出勤!AB64="⊙",出勤!AB64="×"),出勤!$E$66,IF(出勤!AB64="○",出勤!$L$66,IF(出勤!AB64="√",出勤!$R$66,IF(出勤!AB64="△",出勤!$X$66,0))))</f>
        <v>0</v>
      </c>
      <c r="AC64" s="118">
        <f>IF(OR(出勤!AC64="⊙",出勤!AC64="×"),出勤!$E$66,IF(出勤!AC64="○",出勤!$L$66,IF(出勤!AC64="√",出勤!$R$66,IF(出勤!AC64="△",出勤!$X$66,0))))</f>
        <v>0</v>
      </c>
      <c r="AD64" s="118">
        <f>IF(OR(出勤!AD64="⊙",出勤!AD64="×"),出勤!$E$66,IF(出勤!AD64="○",出勤!$L$66,IF(出勤!AD64="√",出勤!$R$66,IF(出勤!AD64="△",出勤!$X$66,0))))</f>
        <v>0</v>
      </c>
      <c r="AE64" s="118">
        <f>IF(OR(出勤!AE64="⊙",出勤!AE64="×"),出勤!$E$66,IF(出勤!AE64="○",出勤!$L$66,IF(出勤!AE64="√",出勤!$R$66,IF(出勤!AE64="△",出勤!$X$66,0))))</f>
        <v>0</v>
      </c>
      <c r="AF64" s="118">
        <f>IF(OR(出勤!AF64="⊙",出勤!AF64="×"),出勤!$E$66,IF(出勤!AF64="○",出勤!$L$66,IF(出勤!AF64="√",出勤!$R$66,IF(出勤!AF64="△",出勤!$X$66,0))))</f>
        <v>0</v>
      </c>
      <c r="AG64" s="118">
        <f>IF(OR(出勤!AG64="⊙",出勤!AG64="×"),出勤!$E$66,IF(出勤!AG64="○",出勤!$L$66,IF(出勤!AG64="√",出勤!$R$66,IF(出勤!AG64="△",出勤!$X$66,0))))</f>
        <v>0</v>
      </c>
      <c r="AH64" s="118">
        <f>IF(OR(出勤!AH64="⊙",出勤!AH64="×"),出勤!$E$66,IF(出勤!AH64="○",出勤!$L$66,IF(出勤!AH64="√",出勤!$R$66,IF(出勤!AH64="△",出勤!$X$66,0))))</f>
        <v>0</v>
      </c>
      <c r="AI64" s="75">
        <f t="shared" si="1"/>
        <v>100</v>
      </c>
    </row>
    <row r="65" s="110" customFormat="1" ht="17" customHeight="1" spans="1:35">
      <c r="A65" s="75" t="str">
        <f>IF(作业!A63="","",作业!A63)</f>
        <v/>
      </c>
      <c r="B65" s="75" t="str">
        <f>IF(作业!B63="","",作业!B63)</f>
        <v/>
      </c>
      <c r="C65" s="118">
        <f>IF(OR(出勤!C65="⊙",出勤!C65="×"),出勤!$E$66,IF(出勤!C65="○",出勤!$L$66,IF(出勤!C65="√",出勤!$R$66,IF(出勤!C65="△",出勤!$X$66,0))))</f>
        <v>0</v>
      </c>
      <c r="D65" s="118">
        <f>IF(OR(出勤!D65="⊙",出勤!D65="×"),出勤!$E$66,IF(出勤!D65="○",出勤!$L$66,IF(出勤!D65="√",出勤!$R$66,IF(出勤!D65="△",出勤!$X$66,0))))</f>
        <v>0</v>
      </c>
      <c r="E65" s="118">
        <f>IF(OR(出勤!E65="⊙",出勤!E65="×"),出勤!$E$66,IF(出勤!E65="○",出勤!$L$66,IF(出勤!E65="√",出勤!$R$66,IF(出勤!E65="△",出勤!$X$66,0))))</f>
        <v>0</v>
      </c>
      <c r="F65" s="118">
        <f>IF(OR(出勤!F65="⊙",出勤!F65="×"),出勤!$E$66,IF(出勤!F65="○",出勤!$L$66,IF(出勤!F65="√",出勤!$R$66,IF(出勤!F65="△",出勤!$X$66,0))))</f>
        <v>0</v>
      </c>
      <c r="G65" s="118">
        <f>IF(OR(出勤!G65="⊙",出勤!G65="×"),出勤!$E$66,IF(出勤!G65="○",出勤!$L$66,IF(出勤!G65="√",出勤!$R$66,IF(出勤!G65="△",出勤!$X$66,0))))</f>
        <v>0</v>
      </c>
      <c r="H65" s="118">
        <f>IF(OR(出勤!H65="⊙",出勤!H65="×"),出勤!$E$66,IF(出勤!H65="○",出勤!$L$66,IF(出勤!H65="√",出勤!$R$66,IF(出勤!H65="△",出勤!$X$66,0))))</f>
        <v>0</v>
      </c>
      <c r="I65" s="118">
        <f>IF(OR(出勤!I65="⊙",出勤!I65="×"),出勤!$E$66,IF(出勤!I65="○",出勤!$L$66,IF(出勤!I65="√",出勤!$R$66,IF(出勤!I65="△",出勤!$X$66,0))))</f>
        <v>0</v>
      </c>
      <c r="J65" s="118">
        <f>IF(OR(出勤!J65="⊙",出勤!J65="×"),出勤!$E$66,IF(出勤!J65="○",出勤!$L$66,IF(出勤!J65="√",出勤!$R$66,IF(出勤!J65="△",出勤!$X$66,0))))</f>
        <v>0</v>
      </c>
      <c r="K65" s="118">
        <f>IF(OR(出勤!K65="⊙",出勤!K65="×"),出勤!$E$66,IF(出勤!K65="○",出勤!$L$66,IF(出勤!K65="√",出勤!$R$66,IF(出勤!K65="△",出勤!$X$66,0))))</f>
        <v>0</v>
      </c>
      <c r="L65" s="118">
        <f>IF(OR(出勤!L65="⊙",出勤!L65="×"),出勤!$E$66,IF(出勤!L65="○",出勤!$L$66,IF(出勤!L65="√",出勤!$R$66,IF(出勤!L65="△",出勤!$X$66,0))))</f>
        <v>0</v>
      </c>
      <c r="M65" s="118">
        <f>IF(OR(出勤!M65="⊙",出勤!M65="×"),出勤!$E$66,IF(出勤!M65="○",出勤!$L$66,IF(出勤!M65="√",出勤!$R$66,IF(出勤!M65="△",出勤!$X$66,0))))</f>
        <v>0</v>
      </c>
      <c r="N65" s="118">
        <f>IF(OR(出勤!N65="⊙",出勤!N65="×"),出勤!$E$66,IF(出勤!N65="○",出勤!$L$66,IF(出勤!N65="√",出勤!$R$66,IF(出勤!N65="△",出勤!$X$66,0))))</f>
        <v>0</v>
      </c>
      <c r="O65" s="118">
        <f>IF(OR(出勤!O65="⊙",出勤!O65="×"),出勤!$E$66,IF(出勤!O65="○",出勤!$L$66,IF(出勤!O65="√",出勤!$R$66,IF(出勤!O65="△",出勤!$X$66,0))))</f>
        <v>0</v>
      </c>
      <c r="P65" s="118">
        <f>IF(OR(出勤!P65="⊙",出勤!P65="×"),出勤!$E$66,IF(出勤!P65="○",出勤!$L$66,IF(出勤!P65="√",出勤!$R$66,IF(出勤!P65="△",出勤!$X$66,0))))</f>
        <v>0</v>
      </c>
      <c r="Q65" s="118">
        <f>IF(OR(出勤!Q65="⊙",出勤!Q65="×"),出勤!$E$66,IF(出勤!Q65="○",出勤!$L$66,IF(出勤!Q65="√",出勤!$R$66,IF(出勤!Q65="△",出勤!$X$66,0))))</f>
        <v>0</v>
      </c>
      <c r="R65" s="118">
        <f>IF(OR(出勤!R65="⊙",出勤!R65="×"),出勤!$E$66,IF(出勤!R65="○",出勤!$L$66,IF(出勤!R65="√",出勤!$R$66,IF(出勤!R65="△",出勤!$X$66,0))))</f>
        <v>0</v>
      </c>
      <c r="S65" s="118">
        <f>IF(OR(出勤!S65="⊙",出勤!S65="×"),出勤!$E$66,IF(出勤!S65="○",出勤!$L$66,IF(出勤!S65="√",出勤!$R$66,IF(出勤!S65="△",出勤!$X$66,0))))</f>
        <v>0</v>
      </c>
      <c r="T65" s="118">
        <f>IF(OR(出勤!T65="⊙",出勤!T65="×"),出勤!$E$66,IF(出勤!T65="○",出勤!$L$66,IF(出勤!T65="√",出勤!$R$66,IF(出勤!T65="△",出勤!$X$66,0))))</f>
        <v>0</v>
      </c>
      <c r="U65" s="118">
        <f>IF(OR(出勤!U65="⊙",出勤!U65="×"),出勤!$E$66,IF(出勤!U65="○",出勤!$L$66,IF(出勤!U65="√",出勤!$R$66,IF(出勤!U65="△",出勤!$X$66,0))))</f>
        <v>0</v>
      </c>
      <c r="V65" s="118">
        <f>IF(OR(出勤!V65="⊙",出勤!V65="×"),出勤!$E$66,IF(出勤!V65="○",出勤!$L$66,IF(出勤!V65="√",出勤!$R$66,IF(出勤!V65="△",出勤!$X$66,0))))</f>
        <v>0</v>
      </c>
      <c r="W65" s="118">
        <f>IF(OR(出勤!W65="⊙",出勤!W65="×"),出勤!$E$66,IF(出勤!W65="○",出勤!$L$66,IF(出勤!W65="√",出勤!$R$66,IF(出勤!W65="△",出勤!$X$66,0))))</f>
        <v>0</v>
      </c>
      <c r="X65" s="118">
        <f>IF(OR(出勤!X65="⊙",出勤!X65="×"),出勤!$E$66,IF(出勤!X65="○",出勤!$L$66,IF(出勤!X65="√",出勤!$R$66,IF(出勤!X65="△",出勤!$X$66,0))))</f>
        <v>0</v>
      </c>
      <c r="Y65" s="118">
        <f>IF(OR(出勤!Y65="⊙",出勤!Y65="×"),出勤!$E$66,IF(出勤!Y65="○",出勤!$L$66,IF(出勤!Y65="√",出勤!$R$66,IF(出勤!Y65="△",出勤!$X$66,0))))</f>
        <v>0</v>
      </c>
      <c r="Z65" s="118">
        <f>IF(OR(出勤!Z65="⊙",出勤!Z65="×"),出勤!$E$66,IF(出勤!Z65="○",出勤!$L$66,IF(出勤!Z65="√",出勤!$R$66,IF(出勤!Z65="△",出勤!$X$66,0))))</f>
        <v>0</v>
      </c>
      <c r="AA65" s="118">
        <f>IF(OR(出勤!AA65="⊙",出勤!AA65="×"),出勤!$E$66,IF(出勤!AA65="○",出勤!$L$66,IF(出勤!AA65="√",出勤!$R$66,IF(出勤!AA65="△",出勤!$X$66,0))))</f>
        <v>0</v>
      </c>
      <c r="AB65" s="118">
        <f>IF(OR(出勤!AB65="⊙",出勤!AB65="×"),出勤!$E$66,IF(出勤!AB65="○",出勤!$L$66,IF(出勤!AB65="√",出勤!$R$66,IF(出勤!AB65="△",出勤!$X$66,0))))</f>
        <v>0</v>
      </c>
      <c r="AC65" s="118">
        <f>IF(OR(出勤!AC65="⊙",出勤!AC65="×"),出勤!$E$66,IF(出勤!AC65="○",出勤!$L$66,IF(出勤!AC65="√",出勤!$R$66,IF(出勤!AC65="△",出勤!$X$66,0))))</f>
        <v>0</v>
      </c>
      <c r="AD65" s="118">
        <f>IF(OR(出勤!AD65="⊙",出勤!AD65="×"),出勤!$E$66,IF(出勤!AD65="○",出勤!$L$66,IF(出勤!AD65="√",出勤!$R$66,IF(出勤!AD65="△",出勤!$X$66,0))))</f>
        <v>0</v>
      </c>
      <c r="AE65" s="118">
        <f>IF(OR(出勤!AE65="⊙",出勤!AE65="×"),出勤!$E$66,IF(出勤!AE65="○",出勤!$L$66,IF(出勤!AE65="√",出勤!$R$66,IF(出勤!AE65="△",出勤!$X$66,0))))</f>
        <v>0</v>
      </c>
      <c r="AF65" s="118">
        <f>IF(OR(出勤!AF65="⊙",出勤!AF65="×"),出勤!$E$66,IF(出勤!AF65="○",出勤!$L$66,IF(出勤!AF65="√",出勤!$R$66,IF(出勤!AF65="△",出勤!$X$66,0))))</f>
        <v>0</v>
      </c>
      <c r="AG65" s="118">
        <f>IF(OR(出勤!AG65="⊙",出勤!AG65="×"),出勤!$E$66,IF(出勤!AG65="○",出勤!$L$66,IF(出勤!AG65="√",出勤!$R$66,IF(出勤!AG65="△",出勤!$X$66,0))))</f>
        <v>0</v>
      </c>
      <c r="AH65" s="118">
        <f>IF(OR(出勤!AH65="⊙",出勤!AH65="×"),出勤!$E$66,IF(出勤!AH65="○",出勤!$L$66,IF(出勤!AH65="√",出勤!$R$66,IF(出勤!AH65="△",出勤!$X$66,0))))</f>
        <v>0</v>
      </c>
      <c r="AI65" s="75">
        <f t="shared" si="1"/>
        <v>100</v>
      </c>
    </row>
    <row r="66" s="6" customFormat="1" ht="18" customHeight="1" spans="1:35">
      <c r="A66" s="121" t="s">
        <v>136</v>
      </c>
      <c r="B66" s="122" t="s">
        <v>137</v>
      </c>
      <c r="C66" s="123"/>
      <c r="D66" s="123"/>
      <c r="E66" s="124">
        <v>5</v>
      </c>
      <c r="F66" s="125" t="s">
        <v>138</v>
      </c>
      <c r="G66" s="125"/>
      <c r="H66" s="123" t="s">
        <v>139</v>
      </c>
      <c r="I66" s="123"/>
      <c r="J66" s="123"/>
      <c r="K66" s="123"/>
      <c r="L66" s="124">
        <v>10</v>
      </c>
      <c r="M66" s="129" t="s">
        <v>138</v>
      </c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31"/>
    </row>
    <row r="67" ht="17" customHeight="1" spans="1:35">
      <c r="A67" s="126" t="s">
        <v>143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</row>
    <row r="68" ht="14" customHeight="1" spans="1:9">
      <c r="A68" s="127"/>
      <c r="C68" s="128"/>
      <c r="D68" s="128"/>
      <c r="E68" s="128"/>
      <c r="F68" s="128"/>
      <c r="G68" s="128"/>
      <c r="H68" s="128"/>
      <c r="I68" s="130"/>
    </row>
    <row r="69" ht="14" customHeight="1" spans="1:9">
      <c r="A69" s="127"/>
      <c r="C69" s="128"/>
      <c r="D69" s="128"/>
      <c r="E69" s="128"/>
      <c r="F69" s="128"/>
      <c r="H69" s="128"/>
      <c r="I69" s="130"/>
    </row>
    <row r="70" spans="7:7">
      <c r="G70" s="128"/>
    </row>
  </sheetData>
  <mergeCells count="9">
    <mergeCell ref="A1:W1"/>
    <mergeCell ref="Y1:AI1"/>
    <mergeCell ref="C2:AH2"/>
    <mergeCell ref="B66:D66"/>
    <mergeCell ref="H66:K66"/>
    <mergeCell ref="A67:AI67"/>
    <mergeCell ref="A2:A5"/>
    <mergeCell ref="B2:B5"/>
    <mergeCell ref="AI2:AI5"/>
  </mergeCells>
  <printOptions horizontalCentered="1"/>
  <pageMargins left="0.590277777777778" right="0.393055555555556" top="0.511805555555556" bottom="0.511805555555556" header="0.314583333333333" footer="0.393055555555556"/>
  <pageSetup paperSize="9" orientation="landscape" horizontalDpi="1200" verticalDpi="1200"/>
  <headerFooter alignWithMargins="0">
    <oddFooter>&amp;C第&amp;P页   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"/>
  <sheetViews>
    <sheetView zoomScale="70" zoomScaleNormal="70" workbookViewId="0">
      <selection activeCell="C4" sqref="C4"/>
    </sheetView>
  </sheetViews>
  <sheetFormatPr defaultColWidth="8.63716814159292" defaultRowHeight="13.85"/>
  <cols>
    <col min="1" max="1" width="10.9115044247788" style="79" customWidth="1"/>
    <col min="2" max="2" width="9.99115044247788" customWidth="1"/>
    <col min="3" max="7" width="5.70796460176991" style="1" customWidth="1"/>
    <col min="8" max="9" width="5.70796460176991" style="13" customWidth="1"/>
    <col min="10" max="10" width="10.9115044247788" style="1" customWidth="1"/>
    <col min="11" max="11" width="10.4070796460177" style="1" customWidth="1"/>
    <col min="12" max="15" width="5.70796460176991" style="1" customWidth="1"/>
    <col min="16" max="17" width="5.70796460176991" customWidth="1"/>
    <col min="18" max="18" width="5.91150442477876" style="1" customWidth="1"/>
  </cols>
  <sheetData>
    <row r="1" ht="28" customHeight="1" spans="1:18">
      <c r="A1" s="80" t="str">
        <f>_xlfn.CONCAT("兰州文理学院","    ",设置!B14,"   《",设置!B2,"》课程   ",设置!C6)</f>
        <v>兰州文理学院     XXXXXXXXXX班   《XXXXXXXXXXXXXX》课程   期中考试及章节测验成绩登记表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ht="15" customHeight="1" spans="1:18">
      <c r="A2" s="81" t="s">
        <v>27</v>
      </c>
      <c r="B2" s="82" t="s">
        <v>28</v>
      </c>
      <c r="C2" s="83" t="s">
        <v>146</v>
      </c>
      <c r="D2" s="84"/>
      <c r="E2" s="84"/>
      <c r="F2" s="84"/>
      <c r="G2" s="84"/>
      <c r="H2" s="84"/>
      <c r="I2" s="93" t="s">
        <v>147</v>
      </c>
      <c r="J2" s="94" t="s">
        <v>27</v>
      </c>
      <c r="K2" s="82" t="s">
        <v>28</v>
      </c>
      <c r="L2" s="83" t="s">
        <v>146</v>
      </c>
      <c r="M2" s="84"/>
      <c r="N2" s="84"/>
      <c r="O2" s="84"/>
      <c r="P2" s="84"/>
      <c r="Q2" s="100"/>
      <c r="R2" s="107" t="s">
        <v>147</v>
      </c>
    </row>
    <row r="3" ht="36" customHeight="1" spans="1:18">
      <c r="A3" s="85"/>
      <c r="B3" s="86"/>
      <c r="C3" s="87" t="s">
        <v>148</v>
      </c>
      <c r="D3" s="87"/>
      <c r="E3" s="87"/>
      <c r="F3" s="87"/>
      <c r="G3" s="87"/>
      <c r="H3" s="88"/>
      <c r="I3" s="95"/>
      <c r="J3" s="96"/>
      <c r="K3" s="86"/>
      <c r="L3" s="109" t="str">
        <f t="shared" ref="L3:Q3" si="0">IF(C3="","",C3)</f>
        <v>期中
考试</v>
      </c>
      <c r="M3" s="109" t="str">
        <f t="shared" si="0"/>
        <v/>
      </c>
      <c r="N3" s="109" t="str">
        <f t="shared" si="0"/>
        <v/>
      </c>
      <c r="O3" s="109" t="str">
        <f t="shared" si="0"/>
        <v/>
      </c>
      <c r="P3" s="109" t="str">
        <f t="shared" si="0"/>
        <v/>
      </c>
      <c r="Q3" s="109" t="str">
        <f t="shared" si="0"/>
        <v/>
      </c>
      <c r="R3" s="108"/>
    </row>
    <row r="4" ht="15" customHeight="1" spans="1:18">
      <c r="A4" s="89" t="str">
        <f>IF(设置!C16="","",设置!C16)</f>
        <v/>
      </c>
      <c r="B4" s="90" t="str">
        <f>IF(设置!D16="","",设置!D16)</f>
        <v/>
      </c>
      <c r="C4" s="91"/>
      <c r="D4" s="106"/>
      <c r="E4" s="106"/>
      <c r="F4" s="106"/>
      <c r="G4" s="106"/>
      <c r="H4" s="106"/>
      <c r="I4" s="98" t="str">
        <f>IF(A4="","",IF(SUM(C4:H4)=0,"",ROUND(AVERAGE(C4:H4),0)))</f>
        <v/>
      </c>
      <c r="J4" s="99" t="str">
        <f>IF(设置!C46="","",设置!C46)</f>
        <v/>
      </c>
      <c r="K4" s="90" t="str">
        <f>IF(设置!D46="","",设置!D46)</f>
        <v/>
      </c>
      <c r="L4" s="91"/>
      <c r="M4" s="106"/>
      <c r="N4" s="106"/>
      <c r="O4" s="106"/>
      <c r="P4" s="106"/>
      <c r="Q4" s="106"/>
      <c r="R4" s="103" t="str">
        <f>IF(J4="","",IF(SUM(L4:Q4)=0,"",ROUND(AVERAGE(L4:Q4),0)))</f>
        <v/>
      </c>
    </row>
    <row r="5" ht="15" customHeight="1" spans="1:18">
      <c r="A5" s="89" t="str">
        <f>IF(设置!C17="","",设置!C17)</f>
        <v/>
      </c>
      <c r="B5" s="90" t="str">
        <f>IF(设置!D17="","",设置!D17)</f>
        <v/>
      </c>
      <c r="C5" s="91"/>
      <c r="D5" s="106"/>
      <c r="E5" s="106"/>
      <c r="F5" s="106"/>
      <c r="G5" s="106"/>
      <c r="H5" s="106"/>
      <c r="I5" s="98" t="str">
        <f t="shared" ref="I5:I33" si="1">IF(A5="","",IF(SUM(C5:H5)=0,"",ROUND(AVERAGE(C5:H5),0)))</f>
        <v/>
      </c>
      <c r="J5" s="99" t="str">
        <f>IF(设置!C47="","",设置!C47)</f>
        <v/>
      </c>
      <c r="K5" s="90" t="str">
        <f>IF(设置!D47="","",设置!D47)</f>
        <v/>
      </c>
      <c r="L5" s="91"/>
      <c r="M5" s="106"/>
      <c r="N5" s="106"/>
      <c r="O5" s="106"/>
      <c r="P5" s="106"/>
      <c r="Q5" s="106"/>
      <c r="R5" s="103" t="str">
        <f t="shared" ref="R5:R33" si="2">IF(J5="","",IF(SUM(L5:Q5)=0,"",ROUND(AVERAGE(L5:Q5),0)))</f>
        <v/>
      </c>
    </row>
    <row r="6" ht="15" customHeight="1" spans="1:18">
      <c r="A6" s="89" t="str">
        <f>IF(设置!C18="","",设置!C18)</f>
        <v/>
      </c>
      <c r="B6" s="90" t="str">
        <f>IF(设置!D18="","",设置!D18)</f>
        <v/>
      </c>
      <c r="C6" s="91"/>
      <c r="D6" s="106"/>
      <c r="E6" s="106"/>
      <c r="F6" s="106"/>
      <c r="G6" s="106"/>
      <c r="H6" s="106"/>
      <c r="I6" s="98" t="str">
        <f t="shared" si="1"/>
        <v/>
      </c>
      <c r="J6" s="99" t="str">
        <f>IF(设置!C48="","",设置!C48)</f>
        <v/>
      </c>
      <c r="K6" s="90" t="str">
        <f>IF(设置!D48="","",设置!D48)</f>
        <v/>
      </c>
      <c r="L6" s="91"/>
      <c r="M6" s="106"/>
      <c r="N6" s="106"/>
      <c r="O6" s="106"/>
      <c r="P6" s="106"/>
      <c r="Q6" s="106"/>
      <c r="R6" s="103" t="str">
        <f t="shared" si="2"/>
        <v/>
      </c>
    </row>
    <row r="7" ht="15" customHeight="1" spans="1:18">
      <c r="A7" s="89" t="str">
        <f>IF(设置!C19="","",设置!C19)</f>
        <v/>
      </c>
      <c r="B7" s="90" t="str">
        <f>IF(设置!D19="","",设置!D19)</f>
        <v/>
      </c>
      <c r="C7" s="91"/>
      <c r="D7" s="106"/>
      <c r="E7" s="106"/>
      <c r="F7" s="106"/>
      <c r="G7" s="106"/>
      <c r="H7" s="106"/>
      <c r="I7" s="98" t="str">
        <f t="shared" si="1"/>
        <v/>
      </c>
      <c r="J7" s="99" t="str">
        <f>IF(设置!C49="","",设置!C49)</f>
        <v/>
      </c>
      <c r="K7" s="90" t="str">
        <f>IF(设置!D49="","",设置!D49)</f>
        <v/>
      </c>
      <c r="L7" s="91"/>
      <c r="M7" s="106"/>
      <c r="N7" s="106"/>
      <c r="O7" s="106"/>
      <c r="P7" s="106"/>
      <c r="Q7" s="106"/>
      <c r="R7" s="103" t="str">
        <f t="shared" si="2"/>
        <v/>
      </c>
    </row>
    <row r="8" ht="15" customHeight="1" spans="1:18">
      <c r="A8" s="89" t="str">
        <f>IF(设置!C20="","",设置!C20)</f>
        <v/>
      </c>
      <c r="B8" s="90" t="str">
        <f>IF(设置!D20="","",设置!D20)</f>
        <v/>
      </c>
      <c r="C8" s="91"/>
      <c r="D8" s="106"/>
      <c r="E8" s="106"/>
      <c r="F8" s="106"/>
      <c r="G8" s="106"/>
      <c r="H8" s="106"/>
      <c r="I8" s="98" t="str">
        <f t="shared" si="1"/>
        <v/>
      </c>
      <c r="J8" s="99" t="str">
        <f>IF(设置!C50="","",设置!C50)</f>
        <v/>
      </c>
      <c r="K8" s="90" t="str">
        <f>IF(设置!D50="","",设置!D50)</f>
        <v/>
      </c>
      <c r="L8" s="91"/>
      <c r="M8" s="106"/>
      <c r="N8" s="106"/>
      <c r="O8" s="106"/>
      <c r="P8" s="106"/>
      <c r="Q8" s="106"/>
      <c r="R8" s="103" t="str">
        <f t="shared" si="2"/>
        <v/>
      </c>
    </row>
    <row r="9" ht="15" customHeight="1" spans="1:18">
      <c r="A9" s="89" t="str">
        <f>IF(设置!C21="","",设置!C21)</f>
        <v/>
      </c>
      <c r="B9" s="90" t="str">
        <f>IF(设置!D21="","",设置!D21)</f>
        <v/>
      </c>
      <c r="C9" s="91"/>
      <c r="D9" s="106"/>
      <c r="E9" s="106"/>
      <c r="F9" s="106"/>
      <c r="G9" s="106"/>
      <c r="H9" s="106"/>
      <c r="I9" s="98" t="str">
        <f t="shared" si="1"/>
        <v/>
      </c>
      <c r="J9" s="99" t="str">
        <f>IF(设置!C51="","",设置!C51)</f>
        <v/>
      </c>
      <c r="K9" s="90" t="str">
        <f>IF(设置!D51="","",设置!D51)</f>
        <v/>
      </c>
      <c r="L9" s="91"/>
      <c r="M9" s="106"/>
      <c r="N9" s="106"/>
      <c r="O9" s="106"/>
      <c r="P9" s="106"/>
      <c r="Q9" s="106"/>
      <c r="R9" s="103" t="str">
        <f t="shared" si="2"/>
        <v/>
      </c>
    </row>
    <row r="10" ht="15" customHeight="1" spans="1:18">
      <c r="A10" s="89" t="str">
        <f>IF(设置!C22="","",设置!C22)</f>
        <v/>
      </c>
      <c r="B10" s="90" t="str">
        <f>IF(设置!D22="","",设置!D22)</f>
        <v/>
      </c>
      <c r="C10" s="91"/>
      <c r="D10" s="106"/>
      <c r="E10" s="106"/>
      <c r="F10" s="106"/>
      <c r="G10" s="106"/>
      <c r="H10" s="106"/>
      <c r="I10" s="98" t="str">
        <f t="shared" si="1"/>
        <v/>
      </c>
      <c r="J10" s="99" t="str">
        <f>IF(设置!C52="","",设置!C52)</f>
        <v/>
      </c>
      <c r="K10" s="90" t="str">
        <f>IF(设置!D52="","",设置!D52)</f>
        <v/>
      </c>
      <c r="L10" s="91"/>
      <c r="M10" s="106"/>
      <c r="N10" s="106"/>
      <c r="O10" s="106"/>
      <c r="P10" s="106"/>
      <c r="Q10" s="106"/>
      <c r="R10" s="103" t="str">
        <f t="shared" si="2"/>
        <v/>
      </c>
    </row>
    <row r="11" ht="15" customHeight="1" spans="1:18">
      <c r="A11" s="89" t="str">
        <f>IF(设置!C23="","",设置!C23)</f>
        <v/>
      </c>
      <c r="B11" s="90" t="str">
        <f>IF(设置!D23="","",设置!D23)</f>
        <v/>
      </c>
      <c r="C11" s="91"/>
      <c r="D11" s="106"/>
      <c r="E11" s="106"/>
      <c r="F11" s="106"/>
      <c r="G11" s="106"/>
      <c r="H11" s="106"/>
      <c r="I11" s="98" t="str">
        <f t="shared" si="1"/>
        <v/>
      </c>
      <c r="J11" s="99" t="str">
        <f>IF(设置!C53="","",设置!C53)</f>
        <v/>
      </c>
      <c r="K11" s="90" t="str">
        <f>IF(设置!D53="","",设置!D53)</f>
        <v/>
      </c>
      <c r="L11" s="91"/>
      <c r="M11" s="106"/>
      <c r="N11" s="106"/>
      <c r="O11" s="106"/>
      <c r="P11" s="106"/>
      <c r="Q11" s="106"/>
      <c r="R11" s="103" t="str">
        <f t="shared" si="2"/>
        <v/>
      </c>
    </row>
    <row r="12" ht="15" customHeight="1" spans="1:18">
      <c r="A12" s="89" t="str">
        <f>IF(设置!C24="","",设置!C24)</f>
        <v/>
      </c>
      <c r="B12" s="90" t="str">
        <f>IF(设置!D24="","",设置!D24)</f>
        <v/>
      </c>
      <c r="C12" s="91"/>
      <c r="D12" s="106"/>
      <c r="E12" s="106"/>
      <c r="F12" s="106"/>
      <c r="G12" s="106"/>
      <c r="H12" s="106"/>
      <c r="I12" s="98" t="str">
        <f t="shared" si="1"/>
        <v/>
      </c>
      <c r="J12" s="99" t="str">
        <f>IF(设置!C54="","",设置!C54)</f>
        <v/>
      </c>
      <c r="K12" s="90" t="str">
        <f>IF(设置!D54="","",设置!D54)</f>
        <v/>
      </c>
      <c r="L12" s="91"/>
      <c r="M12" s="106"/>
      <c r="N12" s="106"/>
      <c r="O12" s="106"/>
      <c r="P12" s="106"/>
      <c r="Q12" s="106"/>
      <c r="R12" s="103" t="str">
        <f t="shared" si="2"/>
        <v/>
      </c>
    </row>
    <row r="13" ht="15" customHeight="1" spans="1:18">
      <c r="A13" s="89" t="str">
        <f>IF(设置!C25="","",设置!C25)</f>
        <v/>
      </c>
      <c r="B13" s="90" t="str">
        <f>IF(设置!D25="","",设置!D25)</f>
        <v/>
      </c>
      <c r="C13" s="91"/>
      <c r="D13" s="106"/>
      <c r="E13" s="106"/>
      <c r="F13" s="106"/>
      <c r="G13" s="106"/>
      <c r="H13" s="106"/>
      <c r="I13" s="98" t="str">
        <f t="shared" si="1"/>
        <v/>
      </c>
      <c r="J13" s="99" t="str">
        <f>IF(设置!C55="","",设置!C55)</f>
        <v/>
      </c>
      <c r="K13" s="90" t="str">
        <f>IF(设置!D55="","",设置!D55)</f>
        <v/>
      </c>
      <c r="L13" s="91"/>
      <c r="M13" s="106"/>
      <c r="N13" s="106"/>
      <c r="O13" s="106"/>
      <c r="P13" s="106"/>
      <c r="Q13" s="106"/>
      <c r="R13" s="103" t="str">
        <f t="shared" si="2"/>
        <v/>
      </c>
    </row>
    <row r="14" ht="15" customHeight="1" spans="1:18">
      <c r="A14" s="89" t="str">
        <f>IF(设置!C26="","",设置!C26)</f>
        <v/>
      </c>
      <c r="B14" s="90" t="str">
        <f>IF(设置!D26="","",设置!D26)</f>
        <v/>
      </c>
      <c r="C14" s="91"/>
      <c r="D14" s="106"/>
      <c r="E14" s="106"/>
      <c r="F14" s="106"/>
      <c r="G14" s="106"/>
      <c r="H14" s="106"/>
      <c r="I14" s="98" t="str">
        <f t="shared" si="1"/>
        <v/>
      </c>
      <c r="J14" s="99" t="str">
        <f>IF(设置!C56="","",设置!C56)</f>
        <v/>
      </c>
      <c r="K14" s="90" t="str">
        <f>IF(设置!D56="","",设置!D56)</f>
        <v/>
      </c>
      <c r="L14" s="91"/>
      <c r="M14" s="106"/>
      <c r="N14" s="106"/>
      <c r="O14" s="106"/>
      <c r="P14" s="106"/>
      <c r="Q14" s="106"/>
      <c r="R14" s="103" t="str">
        <f t="shared" si="2"/>
        <v/>
      </c>
    </row>
    <row r="15" ht="15" customHeight="1" spans="1:18">
      <c r="A15" s="89" t="str">
        <f>IF(设置!C27="","",设置!C27)</f>
        <v/>
      </c>
      <c r="B15" s="90" t="str">
        <f>IF(设置!D27="","",设置!D27)</f>
        <v/>
      </c>
      <c r="C15" s="91"/>
      <c r="D15" s="106"/>
      <c r="E15" s="106"/>
      <c r="F15" s="106"/>
      <c r="G15" s="106"/>
      <c r="H15" s="106"/>
      <c r="I15" s="98" t="str">
        <f t="shared" si="1"/>
        <v/>
      </c>
      <c r="J15" s="99" t="str">
        <f>IF(设置!C57="","",设置!C57)</f>
        <v/>
      </c>
      <c r="K15" s="90" t="str">
        <f>IF(设置!D57="","",设置!D57)</f>
        <v/>
      </c>
      <c r="L15" s="91"/>
      <c r="M15" s="106"/>
      <c r="N15" s="106"/>
      <c r="O15" s="106"/>
      <c r="P15" s="106"/>
      <c r="Q15" s="106"/>
      <c r="R15" s="103" t="str">
        <f t="shared" si="2"/>
        <v/>
      </c>
    </row>
    <row r="16" ht="15" customHeight="1" spans="1:18">
      <c r="A16" s="89" t="str">
        <f>IF(设置!C28="","",设置!C28)</f>
        <v/>
      </c>
      <c r="B16" s="90" t="str">
        <f>IF(设置!D28="","",设置!D28)</f>
        <v/>
      </c>
      <c r="C16" s="91"/>
      <c r="D16" s="106"/>
      <c r="E16" s="106"/>
      <c r="F16" s="106"/>
      <c r="G16" s="106"/>
      <c r="H16" s="106"/>
      <c r="I16" s="98" t="str">
        <f t="shared" si="1"/>
        <v/>
      </c>
      <c r="J16" s="99" t="str">
        <f>IF(设置!C58="","",设置!C58)</f>
        <v/>
      </c>
      <c r="K16" s="90" t="str">
        <f>IF(设置!D58="","",设置!D58)</f>
        <v/>
      </c>
      <c r="L16" s="91"/>
      <c r="M16" s="106"/>
      <c r="N16" s="106"/>
      <c r="O16" s="106"/>
      <c r="P16" s="106"/>
      <c r="Q16" s="106"/>
      <c r="R16" s="103" t="str">
        <f t="shared" si="2"/>
        <v/>
      </c>
    </row>
    <row r="17" ht="15" customHeight="1" spans="1:18">
      <c r="A17" s="89" t="str">
        <f>IF(设置!C29="","",设置!C29)</f>
        <v/>
      </c>
      <c r="B17" s="90" t="str">
        <f>IF(设置!D29="","",设置!D29)</f>
        <v/>
      </c>
      <c r="C17" s="91"/>
      <c r="D17" s="106"/>
      <c r="E17" s="106"/>
      <c r="F17" s="106"/>
      <c r="G17" s="106"/>
      <c r="H17" s="106"/>
      <c r="I17" s="98" t="str">
        <f t="shared" si="1"/>
        <v/>
      </c>
      <c r="J17" s="99" t="str">
        <f>IF(设置!C59="","",设置!C59)</f>
        <v/>
      </c>
      <c r="K17" s="90" t="str">
        <f>IF(设置!D59="","",设置!D59)</f>
        <v/>
      </c>
      <c r="L17" s="91"/>
      <c r="M17" s="106"/>
      <c r="N17" s="106"/>
      <c r="O17" s="106"/>
      <c r="P17" s="106"/>
      <c r="Q17" s="106"/>
      <c r="R17" s="103" t="str">
        <f t="shared" si="2"/>
        <v/>
      </c>
    </row>
    <row r="18" ht="15" customHeight="1" spans="1:18">
      <c r="A18" s="89" t="str">
        <f>IF(设置!C30="","",设置!C30)</f>
        <v/>
      </c>
      <c r="B18" s="90" t="str">
        <f>IF(设置!D30="","",设置!D30)</f>
        <v/>
      </c>
      <c r="C18" s="91"/>
      <c r="D18" s="106"/>
      <c r="E18" s="106"/>
      <c r="F18" s="106"/>
      <c r="G18" s="106"/>
      <c r="H18" s="106"/>
      <c r="I18" s="98" t="str">
        <f t="shared" si="1"/>
        <v/>
      </c>
      <c r="J18" s="99" t="str">
        <f>IF(设置!C60="","",设置!C60)</f>
        <v/>
      </c>
      <c r="K18" s="90" t="str">
        <f>IF(设置!D60="","",设置!D60)</f>
        <v/>
      </c>
      <c r="L18" s="91"/>
      <c r="M18" s="106"/>
      <c r="N18" s="106"/>
      <c r="O18" s="106"/>
      <c r="P18" s="106"/>
      <c r="Q18" s="106"/>
      <c r="R18" s="103" t="str">
        <f t="shared" si="2"/>
        <v/>
      </c>
    </row>
    <row r="19" ht="15" customHeight="1" spans="1:18">
      <c r="A19" s="89" t="str">
        <f>IF(设置!C31="","",设置!C31)</f>
        <v/>
      </c>
      <c r="B19" s="90" t="str">
        <f>IF(设置!D31="","",设置!D31)</f>
        <v/>
      </c>
      <c r="C19" s="91"/>
      <c r="D19" s="106"/>
      <c r="E19" s="106"/>
      <c r="F19" s="106"/>
      <c r="G19" s="106"/>
      <c r="H19" s="106"/>
      <c r="I19" s="98" t="str">
        <f t="shared" si="1"/>
        <v/>
      </c>
      <c r="J19" s="99" t="str">
        <f>IF(设置!C61="","",设置!C61)</f>
        <v/>
      </c>
      <c r="K19" s="90" t="str">
        <f>IF(设置!D61="","",设置!D61)</f>
        <v/>
      </c>
      <c r="L19" s="91"/>
      <c r="M19" s="106"/>
      <c r="N19" s="106"/>
      <c r="O19" s="106"/>
      <c r="P19" s="106"/>
      <c r="Q19" s="106"/>
      <c r="R19" s="103" t="str">
        <f t="shared" si="2"/>
        <v/>
      </c>
    </row>
    <row r="20" ht="15" customHeight="1" spans="1:18">
      <c r="A20" s="89" t="str">
        <f>IF(设置!C32="","",设置!C32)</f>
        <v/>
      </c>
      <c r="B20" s="90" t="str">
        <f>IF(设置!D32="","",设置!D32)</f>
        <v/>
      </c>
      <c r="C20" s="91"/>
      <c r="D20" s="106"/>
      <c r="E20" s="106"/>
      <c r="F20" s="106"/>
      <c r="G20" s="106"/>
      <c r="H20" s="106"/>
      <c r="I20" s="98" t="str">
        <f t="shared" si="1"/>
        <v/>
      </c>
      <c r="J20" s="99" t="str">
        <f>IF(设置!C62="","",设置!C62)</f>
        <v/>
      </c>
      <c r="K20" s="90" t="str">
        <f>IF(设置!D62="","",设置!D62)</f>
        <v/>
      </c>
      <c r="L20" s="91"/>
      <c r="M20" s="106"/>
      <c r="N20" s="106"/>
      <c r="O20" s="106"/>
      <c r="P20" s="106"/>
      <c r="Q20" s="106"/>
      <c r="R20" s="103" t="str">
        <f t="shared" si="2"/>
        <v/>
      </c>
    </row>
    <row r="21" ht="15" customHeight="1" spans="1:18">
      <c r="A21" s="89" t="str">
        <f>IF(设置!C33="","",设置!C33)</f>
        <v/>
      </c>
      <c r="B21" s="90" t="str">
        <f>IF(设置!D33="","",设置!D33)</f>
        <v/>
      </c>
      <c r="C21" s="91"/>
      <c r="D21" s="106"/>
      <c r="E21" s="106"/>
      <c r="F21" s="106"/>
      <c r="G21" s="106"/>
      <c r="H21" s="106"/>
      <c r="I21" s="98" t="str">
        <f t="shared" si="1"/>
        <v/>
      </c>
      <c r="J21" s="99" t="str">
        <f>IF(设置!C63="","",设置!C63)</f>
        <v/>
      </c>
      <c r="K21" s="90" t="str">
        <f>IF(设置!D63="","",设置!D63)</f>
        <v/>
      </c>
      <c r="L21" s="91"/>
      <c r="M21" s="106"/>
      <c r="N21" s="106"/>
      <c r="O21" s="106"/>
      <c r="P21" s="106"/>
      <c r="Q21" s="106"/>
      <c r="R21" s="103" t="str">
        <f t="shared" si="2"/>
        <v/>
      </c>
    </row>
    <row r="22" ht="15" customHeight="1" spans="1:18">
      <c r="A22" s="89" t="str">
        <f>IF(设置!C34="","",设置!C34)</f>
        <v/>
      </c>
      <c r="B22" s="90" t="str">
        <f>IF(设置!D34="","",设置!D34)</f>
        <v/>
      </c>
      <c r="C22" s="91"/>
      <c r="D22" s="106"/>
      <c r="E22" s="106"/>
      <c r="F22" s="106"/>
      <c r="G22" s="106"/>
      <c r="H22" s="106"/>
      <c r="I22" s="98" t="str">
        <f t="shared" si="1"/>
        <v/>
      </c>
      <c r="J22" s="99" t="str">
        <f>IF(设置!C64="","",设置!C64)</f>
        <v/>
      </c>
      <c r="K22" s="90" t="str">
        <f>IF(设置!D64="","",设置!D64)</f>
        <v/>
      </c>
      <c r="L22" s="91"/>
      <c r="M22" s="106"/>
      <c r="N22" s="106"/>
      <c r="O22" s="106"/>
      <c r="P22" s="106"/>
      <c r="Q22" s="106"/>
      <c r="R22" s="103" t="str">
        <f t="shared" si="2"/>
        <v/>
      </c>
    </row>
    <row r="23" ht="15" customHeight="1" spans="1:18">
      <c r="A23" s="89" t="str">
        <f>IF(设置!C35="","",设置!C35)</f>
        <v/>
      </c>
      <c r="B23" s="90" t="str">
        <f>IF(设置!D35="","",设置!D35)</f>
        <v/>
      </c>
      <c r="C23" s="91"/>
      <c r="D23" s="106"/>
      <c r="E23" s="106"/>
      <c r="F23" s="106"/>
      <c r="G23" s="106"/>
      <c r="H23" s="106"/>
      <c r="I23" s="98" t="str">
        <f t="shared" si="1"/>
        <v/>
      </c>
      <c r="J23" s="99" t="str">
        <f>IF(设置!C65="","",设置!C65)</f>
        <v/>
      </c>
      <c r="K23" s="90" t="str">
        <f>IF(设置!D65="","",设置!D65)</f>
        <v/>
      </c>
      <c r="L23" s="91"/>
      <c r="M23" s="106"/>
      <c r="N23" s="106"/>
      <c r="O23" s="106"/>
      <c r="P23" s="106"/>
      <c r="Q23" s="106"/>
      <c r="R23" s="103" t="str">
        <f t="shared" si="2"/>
        <v/>
      </c>
    </row>
    <row r="24" ht="15" customHeight="1" spans="1:18">
      <c r="A24" s="89" t="str">
        <f>IF(设置!C36="","",设置!C36)</f>
        <v/>
      </c>
      <c r="B24" s="90" t="str">
        <f>IF(设置!D36="","",设置!D36)</f>
        <v/>
      </c>
      <c r="C24" s="91"/>
      <c r="D24" s="106"/>
      <c r="E24" s="106"/>
      <c r="F24" s="106"/>
      <c r="G24" s="106"/>
      <c r="H24" s="106"/>
      <c r="I24" s="98" t="str">
        <f t="shared" si="1"/>
        <v/>
      </c>
      <c r="J24" s="99" t="str">
        <f>IF(设置!C66="","",设置!C66)</f>
        <v/>
      </c>
      <c r="K24" s="90" t="str">
        <f>IF(设置!D66="","",设置!D66)</f>
        <v/>
      </c>
      <c r="L24" s="106"/>
      <c r="M24" s="106"/>
      <c r="N24" s="106"/>
      <c r="O24" s="106"/>
      <c r="P24" s="106"/>
      <c r="Q24" s="106"/>
      <c r="R24" s="103" t="str">
        <f t="shared" si="2"/>
        <v/>
      </c>
    </row>
    <row r="25" ht="15" customHeight="1" spans="1:18">
      <c r="A25" s="89" t="str">
        <f>IF(设置!C37="","",设置!C37)</f>
        <v/>
      </c>
      <c r="B25" s="90" t="str">
        <f>IF(设置!D37="","",设置!D37)</f>
        <v/>
      </c>
      <c r="C25" s="91"/>
      <c r="D25" s="106"/>
      <c r="E25" s="106"/>
      <c r="F25" s="106"/>
      <c r="G25" s="106"/>
      <c r="H25" s="106"/>
      <c r="I25" s="98" t="str">
        <f t="shared" si="1"/>
        <v/>
      </c>
      <c r="J25" s="99" t="str">
        <f>IF(设置!C67="","",设置!C67)</f>
        <v/>
      </c>
      <c r="K25" s="90" t="str">
        <f>IF(设置!D67="","",设置!D67)</f>
        <v/>
      </c>
      <c r="L25" s="106"/>
      <c r="M25" s="106"/>
      <c r="N25" s="106"/>
      <c r="O25" s="106"/>
      <c r="P25" s="106"/>
      <c r="Q25" s="106"/>
      <c r="R25" s="103" t="str">
        <f t="shared" si="2"/>
        <v/>
      </c>
    </row>
    <row r="26" ht="15" customHeight="1" spans="1:18">
      <c r="A26" s="89" t="str">
        <f>IF(设置!C38="","",设置!C38)</f>
        <v/>
      </c>
      <c r="B26" s="90" t="str">
        <f>IF(设置!D38="","",设置!D38)</f>
        <v/>
      </c>
      <c r="C26" s="91"/>
      <c r="D26" s="106"/>
      <c r="E26" s="106"/>
      <c r="F26" s="106"/>
      <c r="G26" s="106"/>
      <c r="H26" s="106"/>
      <c r="I26" s="98" t="str">
        <f t="shared" si="1"/>
        <v/>
      </c>
      <c r="J26" s="99" t="str">
        <f>IF(设置!C68="","",设置!C68)</f>
        <v/>
      </c>
      <c r="K26" s="90" t="str">
        <f>IF(设置!D68="","",设置!D68)</f>
        <v/>
      </c>
      <c r="L26" s="106"/>
      <c r="M26" s="106"/>
      <c r="N26" s="106"/>
      <c r="O26" s="106"/>
      <c r="P26" s="106"/>
      <c r="Q26" s="106"/>
      <c r="R26" s="103" t="str">
        <f t="shared" si="2"/>
        <v/>
      </c>
    </row>
    <row r="27" ht="15" customHeight="1" spans="1:18">
      <c r="A27" s="89" t="str">
        <f>IF(设置!C39="","",设置!C39)</f>
        <v/>
      </c>
      <c r="B27" s="90" t="str">
        <f>IF(设置!D39="","",设置!D39)</f>
        <v/>
      </c>
      <c r="C27" s="91"/>
      <c r="D27" s="106"/>
      <c r="E27" s="106"/>
      <c r="F27" s="106"/>
      <c r="G27" s="106"/>
      <c r="H27" s="106"/>
      <c r="I27" s="98" t="str">
        <f t="shared" si="1"/>
        <v/>
      </c>
      <c r="J27" s="99" t="str">
        <f>IF(设置!C69="","",设置!C69)</f>
        <v/>
      </c>
      <c r="K27" s="90" t="str">
        <f>IF(设置!D69="","",设置!D69)</f>
        <v/>
      </c>
      <c r="L27" s="106"/>
      <c r="M27" s="106"/>
      <c r="N27" s="106"/>
      <c r="O27" s="106"/>
      <c r="P27" s="106"/>
      <c r="Q27" s="106"/>
      <c r="R27" s="103" t="str">
        <f t="shared" si="2"/>
        <v/>
      </c>
    </row>
    <row r="28" ht="15" customHeight="1" spans="1:18">
      <c r="A28" s="89" t="str">
        <f>IF(设置!C40="","",设置!C40)</f>
        <v/>
      </c>
      <c r="B28" s="90" t="str">
        <f>IF(设置!D40="","",设置!D40)</f>
        <v/>
      </c>
      <c r="C28" s="91"/>
      <c r="D28" s="106"/>
      <c r="E28" s="106"/>
      <c r="F28" s="106"/>
      <c r="G28" s="106"/>
      <c r="H28" s="106"/>
      <c r="I28" s="98" t="str">
        <f t="shared" si="1"/>
        <v/>
      </c>
      <c r="J28" s="99" t="str">
        <f>IF(设置!C70="","",设置!C70)</f>
        <v/>
      </c>
      <c r="K28" s="90" t="str">
        <f>IF(设置!D70="","",设置!D70)</f>
        <v/>
      </c>
      <c r="L28" s="106"/>
      <c r="M28" s="106"/>
      <c r="N28" s="106"/>
      <c r="O28" s="106"/>
      <c r="P28" s="106"/>
      <c r="Q28" s="106"/>
      <c r="R28" s="103" t="str">
        <f t="shared" si="2"/>
        <v/>
      </c>
    </row>
    <row r="29" ht="15" customHeight="1" spans="1:18">
      <c r="A29" s="89" t="str">
        <f>IF(设置!C41="","",设置!C41)</f>
        <v/>
      </c>
      <c r="B29" s="90" t="str">
        <f>IF(设置!D41="","",设置!D41)</f>
        <v/>
      </c>
      <c r="C29" s="91"/>
      <c r="D29" s="106"/>
      <c r="E29" s="106"/>
      <c r="F29" s="106"/>
      <c r="G29" s="106"/>
      <c r="H29" s="106"/>
      <c r="I29" s="98" t="str">
        <f t="shared" si="1"/>
        <v/>
      </c>
      <c r="J29" s="99" t="str">
        <f>IF(设置!C71="","",设置!C71)</f>
        <v/>
      </c>
      <c r="K29" s="90" t="str">
        <f>IF(设置!D71="","",设置!D71)</f>
        <v/>
      </c>
      <c r="L29" s="106"/>
      <c r="M29" s="106"/>
      <c r="N29" s="106"/>
      <c r="O29" s="106"/>
      <c r="P29" s="106"/>
      <c r="Q29" s="106"/>
      <c r="R29" s="103" t="str">
        <f t="shared" si="2"/>
        <v/>
      </c>
    </row>
    <row r="30" ht="15" customHeight="1" spans="1:18">
      <c r="A30" s="89" t="str">
        <f>IF(设置!C42="","",设置!C42)</f>
        <v/>
      </c>
      <c r="B30" s="90" t="str">
        <f>IF(设置!D42="","",设置!D42)</f>
        <v/>
      </c>
      <c r="C30" s="91"/>
      <c r="D30" s="106"/>
      <c r="E30" s="106"/>
      <c r="F30" s="106"/>
      <c r="G30" s="106"/>
      <c r="H30" s="106"/>
      <c r="I30" s="98" t="str">
        <f t="shared" si="1"/>
        <v/>
      </c>
      <c r="J30" s="99" t="str">
        <f>IF(设置!C72="","",设置!C72)</f>
        <v/>
      </c>
      <c r="K30" s="90" t="str">
        <f>IF(设置!D72="","",设置!D72)</f>
        <v/>
      </c>
      <c r="L30" s="106"/>
      <c r="M30" s="106"/>
      <c r="N30" s="106"/>
      <c r="O30" s="106"/>
      <c r="P30" s="106"/>
      <c r="Q30" s="106"/>
      <c r="R30" s="103" t="str">
        <f t="shared" si="2"/>
        <v/>
      </c>
    </row>
    <row r="31" ht="15" customHeight="1" spans="1:18">
      <c r="A31" s="89" t="str">
        <f>IF(设置!C43="","",设置!C43)</f>
        <v/>
      </c>
      <c r="B31" s="90" t="str">
        <f>IF(设置!D43="","",设置!D43)</f>
        <v/>
      </c>
      <c r="C31" s="91"/>
      <c r="D31" s="106"/>
      <c r="E31" s="106"/>
      <c r="F31" s="106"/>
      <c r="G31" s="106"/>
      <c r="H31" s="106"/>
      <c r="I31" s="98" t="str">
        <f t="shared" si="1"/>
        <v/>
      </c>
      <c r="J31" s="99" t="str">
        <f>IF(设置!C73="","",设置!C73)</f>
        <v/>
      </c>
      <c r="K31" s="90" t="str">
        <f>IF(设置!D73="","",设置!D73)</f>
        <v/>
      </c>
      <c r="L31" s="106"/>
      <c r="M31" s="106"/>
      <c r="N31" s="106"/>
      <c r="O31" s="106"/>
      <c r="P31" s="106"/>
      <c r="Q31" s="106"/>
      <c r="R31" s="103" t="str">
        <f t="shared" si="2"/>
        <v/>
      </c>
    </row>
    <row r="32" ht="15" customHeight="1" spans="1:18">
      <c r="A32" s="89" t="str">
        <f>IF(设置!C44="","",设置!C44)</f>
        <v/>
      </c>
      <c r="B32" s="90" t="str">
        <f>IF(设置!D44="","",设置!D44)</f>
        <v/>
      </c>
      <c r="C32" s="91"/>
      <c r="D32" s="106"/>
      <c r="E32" s="106"/>
      <c r="F32" s="106"/>
      <c r="G32" s="106"/>
      <c r="H32" s="106"/>
      <c r="I32" s="98" t="str">
        <f t="shared" si="1"/>
        <v/>
      </c>
      <c r="J32" s="99" t="str">
        <f>IF(设置!C74="","",设置!C74)</f>
        <v/>
      </c>
      <c r="K32" s="90" t="str">
        <f>IF(设置!D74="","",设置!D74)</f>
        <v/>
      </c>
      <c r="L32" s="106"/>
      <c r="M32" s="106"/>
      <c r="N32" s="106"/>
      <c r="O32" s="106"/>
      <c r="P32" s="106"/>
      <c r="Q32" s="106"/>
      <c r="R32" s="103" t="str">
        <f t="shared" si="2"/>
        <v/>
      </c>
    </row>
    <row r="33" ht="15" customHeight="1" spans="1:18">
      <c r="A33" s="89" t="str">
        <f>IF(设置!C45="","",设置!C45)</f>
        <v/>
      </c>
      <c r="B33" s="90" t="str">
        <f>IF(设置!D45="","",设置!D45)</f>
        <v/>
      </c>
      <c r="C33" s="91"/>
      <c r="D33" s="106"/>
      <c r="E33" s="106"/>
      <c r="F33" s="106"/>
      <c r="G33" s="106"/>
      <c r="H33" s="106"/>
      <c r="I33" s="98" t="str">
        <f t="shared" si="1"/>
        <v/>
      </c>
      <c r="J33" s="99" t="str">
        <f>IF(设置!C75="","",设置!C75)</f>
        <v/>
      </c>
      <c r="K33" s="90" t="str">
        <f>IF(设置!D75="","",设置!D75)</f>
        <v/>
      </c>
      <c r="L33" s="106"/>
      <c r="M33" s="106"/>
      <c r="N33" s="106"/>
      <c r="O33" s="106"/>
      <c r="P33" s="106"/>
      <c r="Q33" s="106"/>
      <c r="R33" s="103" t="str">
        <f t="shared" si="2"/>
        <v/>
      </c>
    </row>
  </sheetData>
  <sheetProtection algorithmName="SHA-512" hashValue="1pINYeQELyYxy8xDtzLUm8MafoNv/LdIP1QVW3yDr8hoifNja64xj5gTxL7K88Ynacu99icMpi527sdwKvi1Zw==" saltValue="ATabF//mdrqB9lSIRktkTg==" spinCount="100000" sheet="1" objects="1"/>
  <mergeCells count="9">
    <mergeCell ref="A1:R1"/>
    <mergeCell ref="C2:H2"/>
    <mergeCell ref="L2:Q2"/>
    <mergeCell ref="A2:A3"/>
    <mergeCell ref="B2:B3"/>
    <mergeCell ref="I2:I3"/>
    <mergeCell ref="J2:J3"/>
    <mergeCell ref="K2:K3"/>
    <mergeCell ref="R2:R3"/>
  </mergeCells>
  <printOptions horizontalCentered="1"/>
  <pageMargins left="0.984027777777778" right="0.590277777777778" top="0.786805555555556" bottom="0.590277777777778" header="0.511805555555556" footer="0.393055555555556"/>
  <pageSetup paperSize="9" orientation="landscape" horizontalDpi="1200" verticalDpi="1200"/>
  <headerFooter alignWithMargins="0">
    <oddFooter>&amp;C第&amp;P页    共&amp;N页</oddFooter>
  </headerFooter>
  <ignoredErrors>
    <ignoredError sqref="L3:Q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3"/>
  <sheetViews>
    <sheetView zoomScale="70" zoomScaleNormal="70" workbookViewId="0">
      <selection activeCell="Y15" sqref="Y15"/>
    </sheetView>
  </sheetViews>
  <sheetFormatPr defaultColWidth="8.63716814159292" defaultRowHeight="13.85"/>
  <cols>
    <col min="1" max="1" width="11.283185840708" style="79" customWidth="1"/>
    <col min="2" max="2" width="9.99115044247788" customWidth="1"/>
    <col min="3" max="9" width="4.69026548672566" style="1" customWidth="1"/>
    <col min="10" max="10" width="4.69026548672566" style="13" customWidth="1"/>
    <col min="11" max="11" width="4.89380530973451" style="13" customWidth="1"/>
    <col min="12" max="12" width="11.4690265486726" style="1" customWidth="1"/>
    <col min="13" max="13" width="10.4070796460177" style="1" customWidth="1"/>
    <col min="14" max="17" width="4.69026548672566" style="1" customWidth="1"/>
    <col min="18" max="21" width="4.69026548672566" customWidth="1"/>
    <col min="22" max="22" width="4.90265486725664" style="1" customWidth="1"/>
  </cols>
  <sheetData>
    <row r="1" ht="28" customHeight="1" spans="1:22">
      <c r="A1" s="80" t="str">
        <f>_xlfn.CONCAT("兰州文理学院","    ",设置!B14,"   《",设置!B2,"》课程   ",设置!C7)</f>
        <v>兰州文理学院     XXXXXXXXXX班   《XXXXXXXXXXXXXX》课程   实验成绩登记表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2" ht="15" customHeight="1" spans="1:22">
      <c r="A2" s="81" t="s">
        <v>27</v>
      </c>
      <c r="B2" s="82" t="s">
        <v>28</v>
      </c>
      <c r="C2" s="83" t="s">
        <v>149</v>
      </c>
      <c r="D2" s="84"/>
      <c r="E2" s="84"/>
      <c r="F2" s="84"/>
      <c r="G2" s="84"/>
      <c r="H2" s="84"/>
      <c r="I2" s="84"/>
      <c r="J2" s="84"/>
      <c r="K2" s="93" t="s">
        <v>150</v>
      </c>
      <c r="L2" s="94" t="s">
        <v>27</v>
      </c>
      <c r="M2" s="82" t="s">
        <v>28</v>
      </c>
      <c r="N2" s="83" t="s">
        <v>151</v>
      </c>
      <c r="O2" s="84"/>
      <c r="P2" s="84"/>
      <c r="Q2" s="84"/>
      <c r="R2" s="84"/>
      <c r="S2" s="84"/>
      <c r="T2" s="84"/>
      <c r="U2" s="100"/>
      <c r="V2" s="107" t="s">
        <v>150</v>
      </c>
    </row>
    <row r="3" ht="36" customHeight="1" spans="1:22">
      <c r="A3" s="85"/>
      <c r="B3" s="86"/>
      <c r="C3" s="87"/>
      <c r="D3" s="87"/>
      <c r="E3" s="87"/>
      <c r="F3" s="87"/>
      <c r="G3" s="87"/>
      <c r="H3" s="88"/>
      <c r="I3" s="88"/>
      <c r="J3" s="88"/>
      <c r="K3" s="95"/>
      <c r="L3" s="96"/>
      <c r="M3" s="86"/>
      <c r="N3" s="97" t="str">
        <f>IF(C3="","",C3)</f>
        <v/>
      </c>
      <c r="O3" s="97" t="str">
        <f>IF(D3="","",D3)</f>
        <v/>
      </c>
      <c r="P3" s="97" t="str">
        <f>IF(E3="","",E3)</f>
        <v/>
      </c>
      <c r="Q3" s="97" t="str">
        <f>IF(F3="","",F3)</f>
        <v/>
      </c>
      <c r="R3" s="97" t="str">
        <f>IF(G3="","",G3)</f>
        <v/>
      </c>
      <c r="S3" s="97"/>
      <c r="T3" s="97"/>
      <c r="U3" s="97" t="str">
        <f>IF(J3="","",J3)</f>
        <v/>
      </c>
      <c r="V3" s="108"/>
    </row>
    <row r="4" ht="15" customHeight="1" spans="1:22">
      <c r="A4" s="89" t="str">
        <f>IF(设置!C16="","",设置!C16)</f>
        <v/>
      </c>
      <c r="B4" s="90" t="str">
        <f>IF(设置!D16="","",设置!D16)</f>
        <v/>
      </c>
      <c r="C4" s="91"/>
      <c r="D4" s="91"/>
      <c r="E4" s="106"/>
      <c r="F4" s="106"/>
      <c r="G4" s="106"/>
      <c r="H4" s="106"/>
      <c r="I4" s="106"/>
      <c r="J4" s="106"/>
      <c r="K4" s="98" t="str">
        <f>IF(A4="","",IF(SUM(C4:J4)=0,"",ROUND(AVERAGE(C4:J4),0)))</f>
        <v/>
      </c>
      <c r="L4" s="99" t="str">
        <f>IF(设置!C46="","",设置!C46)</f>
        <v/>
      </c>
      <c r="M4" s="90" t="str">
        <f>IF(设置!D46="","",设置!D46)</f>
        <v/>
      </c>
      <c r="N4" s="91"/>
      <c r="O4" s="106"/>
      <c r="P4" s="106"/>
      <c r="Q4" s="106"/>
      <c r="R4" s="106"/>
      <c r="S4" s="106"/>
      <c r="T4" s="106"/>
      <c r="U4" s="106"/>
      <c r="V4" s="103" t="str">
        <f>IF(L4="","",IF(SUM(N4:N4)=0,"",ROUND(AVERAGE(N4:U4),0)))</f>
        <v/>
      </c>
    </row>
    <row r="5" ht="15" customHeight="1" spans="1:22">
      <c r="A5" s="89" t="str">
        <f>IF(设置!C17="","",设置!C17)</f>
        <v/>
      </c>
      <c r="B5" s="90" t="str">
        <f>IF(设置!D17="","",设置!D17)</f>
        <v/>
      </c>
      <c r="C5" s="91"/>
      <c r="D5" s="91"/>
      <c r="E5" s="106"/>
      <c r="F5" s="106"/>
      <c r="G5" s="106"/>
      <c r="H5" s="106"/>
      <c r="I5" s="106"/>
      <c r="J5" s="106"/>
      <c r="K5" s="98" t="str">
        <f t="shared" ref="K5:K33" si="0">IF(A5="","",IF(SUM(C5:J5)=0,"",ROUND(AVERAGE(C5:J5),0)))</f>
        <v/>
      </c>
      <c r="L5" s="99" t="str">
        <f>IF(设置!C47="","",设置!C47)</f>
        <v/>
      </c>
      <c r="M5" s="90" t="str">
        <f>IF(设置!D47="","",设置!D47)</f>
        <v/>
      </c>
      <c r="N5" s="91"/>
      <c r="O5" s="106"/>
      <c r="P5" s="106"/>
      <c r="Q5" s="106"/>
      <c r="R5" s="106"/>
      <c r="S5" s="106"/>
      <c r="T5" s="106"/>
      <c r="U5" s="106"/>
      <c r="V5" s="103" t="str">
        <f t="shared" ref="V5:V33" si="1">IF(L5="","",IF(SUM(N5:N5)=0,"",ROUND(AVERAGE(N5:U5),0)))</f>
        <v/>
      </c>
    </row>
    <row r="6" ht="15" customHeight="1" spans="1:22">
      <c r="A6" s="89" t="str">
        <f>IF(设置!C18="","",设置!C18)</f>
        <v/>
      </c>
      <c r="B6" s="90" t="str">
        <f>IF(设置!D18="","",设置!D18)</f>
        <v/>
      </c>
      <c r="C6" s="91"/>
      <c r="D6" s="91"/>
      <c r="E6" s="106"/>
      <c r="F6" s="106"/>
      <c r="G6" s="106"/>
      <c r="H6" s="106"/>
      <c r="I6" s="106"/>
      <c r="J6" s="106"/>
      <c r="K6" s="98" t="str">
        <f t="shared" si="0"/>
        <v/>
      </c>
      <c r="L6" s="99" t="str">
        <f>IF(设置!C48="","",设置!C48)</f>
        <v/>
      </c>
      <c r="M6" s="90" t="str">
        <f>IF(设置!D48="","",设置!D48)</f>
        <v/>
      </c>
      <c r="N6" s="91"/>
      <c r="O6" s="106"/>
      <c r="P6" s="106"/>
      <c r="Q6" s="106"/>
      <c r="R6" s="106"/>
      <c r="S6" s="106"/>
      <c r="T6" s="106"/>
      <c r="U6" s="106"/>
      <c r="V6" s="103" t="str">
        <f t="shared" si="1"/>
        <v/>
      </c>
    </row>
    <row r="7" ht="15" customHeight="1" spans="1:22">
      <c r="A7" s="89" t="str">
        <f>IF(设置!C19="","",设置!C19)</f>
        <v/>
      </c>
      <c r="B7" s="90" t="str">
        <f>IF(设置!D19="","",设置!D19)</f>
        <v/>
      </c>
      <c r="C7" s="91"/>
      <c r="D7" s="91"/>
      <c r="E7" s="106"/>
      <c r="F7" s="106"/>
      <c r="G7" s="106"/>
      <c r="H7" s="106"/>
      <c r="I7" s="106"/>
      <c r="J7" s="106"/>
      <c r="K7" s="98" t="str">
        <f t="shared" si="0"/>
        <v/>
      </c>
      <c r="L7" s="99" t="str">
        <f>IF(设置!C49="","",设置!C49)</f>
        <v/>
      </c>
      <c r="M7" s="90" t="str">
        <f>IF(设置!D49="","",设置!D49)</f>
        <v/>
      </c>
      <c r="N7" s="91"/>
      <c r="O7" s="106"/>
      <c r="P7" s="106"/>
      <c r="Q7" s="106"/>
      <c r="R7" s="106"/>
      <c r="S7" s="106"/>
      <c r="T7" s="106"/>
      <c r="U7" s="106"/>
      <c r="V7" s="103" t="str">
        <f t="shared" si="1"/>
        <v/>
      </c>
    </row>
    <row r="8" ht="15" customHeight="1" spans="1:22">
      <c r="A8" s="89" t="str">
        <f>IF(设置!C20="","",设置!C20)</f>
        <v/>
      </c>
      <c r="B8" s="90" t="str">
        <f>IF(设置!D20="","",设置!D20)</f>
        <v/>
      </c>
      <c r="C8" s="91"/>
      <c r="D8" s="91"/>
      <c r="E8" s="106"/>
      <c r="F8" s="106"/>
      <c r="G8" s="106"/>
      <c r="H8" s="106"/>
      <c r="I8" s="106"/>
      <c r="J8" s="106"/>
      <c r="K8" s="98" t="str">
        <f t="shared" si="0"/>
        <v/>
      </c>
      <c r="L8" s="99" t="str">
        <f>IF(设置!C50="","",设置!C50)</f>
        <v/>
      </c>
      <c r="M8" s="90" t="str">
        <f>IF(设置!D50="","",设置!D50)</f>
        <v/>
      </c>
      <c r="N8" s="91"/>
      <c r="O8" s="106"/>
      <c r="P8" s="106"/>
      <c r="Q8" s="106"/>
      <c r="R8" s="106"/>
      <c r="S8" s="106"/>
      <c r="T8" s="106"/>
      <c r="U8" s="106"/>
      <c r="V8" s="103" t="str">
        <f t="shared" si="1"/>
        <v/>
      </c>
    </row>
    <row r="9" ht="15" customHeight="1" spans="1:22">
      <c r="A9" s="89" t="str">
        <f>IF(设置!C21="","",设置!C21)</f>
        <v/>
      </c>
      <c r="B9" s="90" t="str">
        <f>IF(设置!D21="","",设置!D21)</f>
        <v/>
      </c>
      <c r="C9" s="91"/>
      <c r="D9" s="91"/>
      <c r="E9" s="106"/>
      <c r="F9" s="106"/>
      <c r="G9" s="106"/>
      <c r="H9" s="106"/>
      <c r="I9" s="106"/>
      <c r="J9" s="106"/>
      <c r="K9" s="98" t="str">
        <f t="shared" si="0"/>
        <v/>
      </c>
      <c r="L9" s="99" t="str">
        <f>IF(设置!C51="","",设置!C51)</f>
        <v/>
      </c>
      <c r="M9" s="90" t="str">
        <f>IF(设置!D51="","",设置!D51)</f>
        <v/>
      </c>
      <c r="N9" s="91"/>
      <c r="O9" s="106"/>
      <c r="P9" s="106"/>
      <c r="Q9" s="106"/>
      <c r="R9" s="106"/>
      <c r="S9" s="106"/>
      <c r="T9" s="106"/>
      <c r="U9" s="106"/>
      <c r="V9" s="103" t="str">
        <f t="shared" si="1"/>
        <v/>
      </c>
    </row>
    <row r="10" ht="15" customHeight="1" spans="1:22">
      <c r="A10" s="89" t="str">
        <f>IF(设置!C22="","",设置!C22)</f>
        <v/>
      </c>
      <c r="B10" s="90" t="str">
        <f>IF(设置!D22="","",设置!D22)</f>
        <v/>
      </c>
      <c r="C10" s="91"/>
      <c r="D10" s="91"/>
      <c r="E10" s="106"/>
      <c r="F10" s="106"/>
      <c r="G10" s="106"/>
      <c r="H10" s="106"/>
      <c r="I10" s="106"/>
      <c r="J10" s="106"/>
      <c r="K10" s="98" t="str">
        <f t="shared" si="0"/>
        <v/>
      </c>
      <c r="L10" s="99" t="str">
        <f>IF(设置!C52="","",设置!C52)</f>
        <v/>
      </c>
      <c r="M10" s="90" t="str">
        <f>IF(设置!D52="","",设置!D52)</f>
        <v/>
      </c>
      <c r="N10" s="91"/>
      <c r="O10" s="106"/>
      <c r="P10" s="106"/>
      <c r="Q10" s="106"/>
      <c r="R10" s="106"/>
      <c r="S10" s="106"/>
      <c r="T10" s="106"/>
      <c r="U10" s="106"/>
      <c r="V10" s="103" t="str">
        <f t="shared" si="1"/>
        <v/>
      </c>
    </row>
    <row r="11" ht="15" customHeight="1" spans="1:22">
      <c r="A11" s="89" t="str">
        <f>IF(设置!C23="","",设置!C23)</f>
        <v/>
      </c>
      <c r="B11" s="90" t="str">
        <f>IF(设置!D23="","",设置!D23)</f>
        <v/>
      </c>
      <c r="C11" s="91"/>
      <c r="D11" s="91"/>
      <c r="E11" s="106"/>
      <c r="F11" s="106"/>
      <c r="G11" s="106"/>
      <c r="H11" s="106"/>
      <c r="I11" s="106"/>
      <c r="J11" s="106"/>
      <c r="K11" s="98" t="str">
        <f t="shared" si="0"/>
        <v/>
      </c>
      <c r="L11" s="99" t="str">
        <f>IF(设置!C53="","",设置!C53)</f>
        <v/>
      </c>
      <c r="M11" s="90" t="str">
        <f>IF(设置!D53="","",设置!D53)</f>
        <v/>
      </c>
      <c r="N11" s="91"/>
      <c r="O11" s="106"/>
      <c r="P11" s="106"/>
      <c r="Q11" s="106"/>
      <c r="R11" s="106"/>
      <c r="S11" s="106"/>
      <c r="T11" s="106"/>
      <c r="U11" s="106"/>
      <c r="V11" s="103" t="str">
        <f t="shared" si="1"/>
        <v/>
      </c>
    </row>
    <row r="12" ht="15" customHeight="1" spans="1:22">
      <c r="A12" s="89" t="str">
        <f>IF(设置!C24="","",设置!C24)</f>
        <v/>
      </c>
      <c r="B12" s="90" t="str">
        <f>IF(设置!D24="","",设置!D24)</f>
        <v/>
      </c>
      <c r="C12" s="91"/>
      <c r="D12" s="91"/>
      <c r="E12" s="106"/>
      <c r="F12" s="106"/>
      <c r="G12" s="106"/>
      <c r="H12" s="106"/>
      <c r="I12" s="106"/>
      <c r="J12" s="106"/>
      <c r="K12" s="98" t="str">
        <f t="shared" si="0"/>
        <v/>
      </c>
      <c r="L12" s="99" t="str">
        <f>IF(设置!C54="","",设置!C54)</f>
        <v/>
      </c>
      <c r="M12" s="90" t="str">
        <f>IF(设置!D54="","",设置!D54)</f>
        <v/>
      </c>
      <c r="N12" s="91"/>
      <c r="O12" s="106"/>
      <c r="P12" s="106"/>
      <c r="Q12" s="106"/>
      <c r="R12" s="106"/>
      <c r="S12" s="106"/>
      <c r="T12" s="106"/>
      <c r="U12" s="106"/>
      <c r="V12" s="103" t="str">
        <f t="shared" si="1"/>
        <v/>
      </c>
    </row>
    <row r="13" ht="15" customHeight="1" spans="1:22">
      <c r="A13" s="89" t="str">
        <f>IF(设置!C25="","",设置!C25)</f>
        <v/>
      </c>
      <c r="B13" s="90" t="str">
        <f>IF(设置!D25="","",设置!D25)</f>
        <v/>
      </c>
      <c r="C13" s="91"/>
      <c r="D13" s="91"/>
      <c r="E13" s="106"/>
      <c r="F13" s="106"/>
      <c r="G13" s="106"/>
      <c r="H13" s="106"/>
      <c r="I13" s="106"/>
      <c r="J13" s="106"/>
      <c r="K13" s="98" t="str">
        <f t="shared" si="0"/>
        <v/>
      </c>
      <c r="L13" s="99" t="str">
        <f>IF(设置!C55="","",设置!C55)</f>
        <v/>
      </c>
      <c r="M13" s="90" t="str">
        <f>IF(设置!D55="","",设置!D55)</f>
        <v/>
      </c>
      <c r="N13" s="91"/>
      <c r="O13" s="106"/>
      <c r="P13" s="106"/>
      <c r="Q13" s="106"/>
      <c r="R13" s="106"/>
      <c r="S13" s="106"/>
      <c r="T13" s="106"/>
      <c r="U13" s="106"/>
      <c r="V13" s="103" t="str">
        <f t="shared" si="1"/>
        <v/>
      </c>
    </row>
    <row r="14" ht="15" customHeight="1" spans="1:22">
      <c r="A14" s="89" t="str">
        <f>IF(设置!C26="","",设置!C26)</f>
        <v/>
      </c>
      <c r="B14" s="90" t="str">
        <f>IF(设置!D26="","",设置!D26)</f>
        <v/>
      </c>
      <c r="C14" s="91"/>
      <c r="D14" s="91"/>
      <c r="E14" s="106"/>
      <c r="F14" s="106"/>
      <c r="G14" s="106"/>
      <c r="H14" s="106"/>
      <c r="I14" s="106"/>
      <c r="J14" s="106"/>
      <c r="K14" s="98" t="str">
        <f t="shared" si="0"/>
        <v/>
      </c>
      <c r="L14" s="99" t="str">
        <f>IF(设置!C56="","",设置!C56)</f>
        <v/>
      </c>
      <c r="M14" s="90" t="str">
        <f>IF(设置!D56="","",设置!D56)</f>
        <v/>
      </c>
      <c r="N14" s="91"/>
      <c r="O14" s="106"/>
      <c r="P14" s="106"/>
      <c r="Q14" s="106"/>
      <c r="R14" s="106"/>
      <c r="S14" s="106"/>
      <c r="T14" s="106"/>
      <c r="U14" s="106"/>
      <c r="V14" s="103" t="str">
        <f t="shared" si="1"/>
        <v/>
      </c>
    </row>
    <row r="15" ht="15" customHeight="1" spans="1:22">
      <c r="A15" s="89" t="str">
        <f>IF(设置!C27="","",设置!C27)</f>
        <v/>
      </c>
      <c r="B15" s="90" t="str">
        <f>IF(设置!D27="","",设置!D27)</f>
        <v/>
      </c>
      <c r="C15" s="91"/>
      <c r="D15" s="91"/>
      <c r="E15" s="106"/>
      <c r="F15" s="106"/>
      <c r="G15" s="106"/>
      <c r="H15" s="106"/>
      <c r="I15" s="106"/>
      <c r="J15" s="106"/>
      <c r="K15" s="98" t="str">
        <f t="shared" si="0"/>
        <v/>
      </c>
      <c r="L15" s="99" t="str">
        <f>IF(设置!C57="","",设置!C57)</f>
        <v/>
      </c>
      <c r="M15" s="90" t="str">
        <f>IF(设置!D57="","",设置!D57)</f>
        <v/>
      </c>
      <c r="N15" s="91"/>
      <c r="O15" s="106"/>
      <c r="P15" s="106"/>
      <c r="Q15" s="106"/>
      <c r="R15" s="106"/>
      <c r="S15" s="106"/>
      <c r="T15" s="106"/>
      <c r="U15" s="106"/>
      <c r="V15" s="103" t="str">
        <f t="shared" si="1"/>
        <v/>
      </c>
    </row>
    <row r="16" ht="15" customHeight="1" spans="1:22">
      <c r="A16" s="89" t="str">
        <f>IF(设置!C28="","",设置!C28)</f>
        <v/>
      </c>
      <c r="B16" s="90" t="str">
        <f>IF(设置!D28="","",设置!D28)</f>
        <v/>
      </c>
      <c r="C16" s="91"/>
      <c r="D16" s="91"/>
      <c r="E16" s="106"/>
      <c r="F16" s="106"/>
      <c r="G16" s="106"/>
      <c r="H16" s="106"/>
      <c r="I16" s="106"/>
      <c r="J16" s="106"/>
      <c r="K16" s="98" t="str">
        <f t="shared" si="0"/>
        <v/>
      </c>
      <c r="L16" s="99" t="str">
        <f>IF(设置!C58="","",设置!C58)</f>
        <v/>
      </c>
      <c r="M16" s="90" t="str">
        <f>IF(设置!D58="","",设置!D58)</f>
        <v/>
      </c>
      <c r="N16" s="91"/>
      <c r="O16" s="106"/>
      <c r="P16" s="106"/>
      <c r="Q16" s="106"/>
      <c r="R16" s="106"/>
      <c r="S16" s="106"/>
      <c r="T16" s="106"/>
      <c r="U16" s="106"/>
      <c r="V16" s="103" t="str">
        <f t="shared" si="1"/>
        <v/>
      </c>
    </row>
    <row r="17" ht="15" customHeight="1" spans="1:22">
      <c r="A17" s="89" t="str">
        <f>IF(设置!C29="","",设置!C29)</f>
        <v/>
      </c>
      <c r="B17" s="90" t="str">
        <f>IF(设置!D29="","",设置!D29)</f>
        <v/>
      </c>
      <c r="C17" s="91"/>
      <c r="D17" s="91"/>
      <c r="E17" s="106"/>
      <c r="F17" s="106"/>
      <c r="G17" s="106"/>
      <c r="H17" s="106"/>
      <c r="I17" s="106"/>
      <c r="J17" s="106"/>
      <c r="K17" s="98" t="str">
        <f t="shared" si="0"/>
        <v/>
      </c>
      <c r="L17" s="99" t="str">
        <f>IF(设置!C59="","",设置!C59)</f>
        <v/>
      </c>
      <c r="M17" s="90" t="str">
        <f>IF(设置!D59="","",设置!D59)</f>
        <v/>
      </c>
      <c r="N17" s="91"/>
      <c r="O17" s="106"/>
      <c r="P17" s="106"/>
      <c r="Q17" s="106"/>
      <c r="R17" s="106"/>
      <c r="S17" s="106"/>
      <c r="T17" s="106"/>
      <c r="U17" s="106"/>
      <c r="V17" s="103" t="str">
        <f t="shared" si="1"/>
        <v/>
      </c>
    </row>
    <row r="18" ht="15" customHeight="1" spans="1:22">
      <c r="A18" s="89" t="str">
        <f>IF(设置!C30="","",设置!C30)</f>
        <v/>
      </c>
      <c r="B18" s="90" t="str">
        <f>IF(设置!D30="","",设置!D30)</f>
        <v/>
      </c>
      <c r="C18" s="91"/>
      <c r="D18" s="91"/>
      <c r="E18" s="106"/>
      <c r="F18" s="106"/>
      <c r="G18" s="106"/>
      <c r="H18" s="106"/>
      <c r="I18" s="106"/>
      <c r="J18" s="106"/>
      <c r="K18" s="98" t="str">
        <f t="shared" si="0"/>
        <v/>
      </c>
      <c r="L18" s="99" t="str">
        <f>IF(设置!C60="","",设置!C60)</f>
        <v/>
      </c>
      <c r="M18" s="90" t="str">
        <f>IF(设置!D60="","",设置!D60)</f>
        <v/>
      </c>
      <c r="N18" s="91"/>
      <c r="O18" s="106"/>
      <c r="P18" s="106"/>
      <c r="Q18" s="106"/>
      <c r="R18" s="106"/>
      <c r="S18" s="106"/>
      <c r="T18" s="106"/>
      <c r="U18" s="106"/>
      <c r="V18" s="103" t="str">
        <f t="shared" si="1"/>
        <v/>
      </c>
    </row>
    <row r="19" ht="15" customHeight="1" spans="1:22">
      <c r="A19" s="89" t="str">
        <f>IF(设置!C31="","",设置!C31)</f>
        <v/>
      </c>
      <c r="B19" s="90" t="str">
        <f>IF(设置!D31="","",设置!D31)</f>
        <v/>
      </c>
      <c r="C19" s="91"/>
      <c r="D19" s="91"/>
      <c r="E19" s="106"/>
      <c r="F19" s="106"/>
      <c r="G19" s="106"/>
      <c r="H19" s="106"/>
      <c r="I19" s="106"/>
      <c r="J19" s="106"/>
      <c r="K19" s="98" t="str">
        <f t="shared" si="0"/>
        <v/>
      </c>
      <c r="L19" s="99" t="str">
        <f>IF(设置!C61="","",设置!C61)</f>
        <v/>
      </c>
      <c r="M19" s="90" t="str">
        <f>IF(设置!D61="","",设置!D61)</f>
        <v/>
      </c>
      <c r="N19" s="91"/>
      <c r="O19" s="106"/>
      <c r="P19" s="106"/>
      <c r="Q19" s="106"/>
      <c r="R19" s="106"/>
      <c r="S19" s="106"/>
      <c r="T19" s="106"/>
      <c r="U19" s="106"/>
      <c r="V19" s="103" t="str">
        <f t="shared" si="1"/>
        <v/>
      </c>
    </row>
    <row r="20" ht="15" customHeight="1" spans="1:22">
      <c r="A20" s="89" t="str">
        <f>IF(设置!C32="","",设置!C32)</f>
        <v/>
      </c>
      <c r="B20" s="90" t="str">
        <f>IF(设置!D32="","",设置!D32)</f>
        <v/>
      </c>
      <c r="C20" s="91"/>
      <c r="D20" s="91"/>
      <c r="E20" s="106"/>
      <c r="F20" s="106"/>
      <c r="G20" s="106"/>
      <c r="H20" s="106"/>
      <c r="I20" s="106"/>
      <c r="J20" s="106"/>
      <c r="K20" s="98" t="str">
        <f t="shared" si="0"/>
        <v/>
      </c>
      <c r="L20" s="99" t="str">
        <f>IF(设置!C62="","",设置!C62)</f>
        <v/>
      </c>
      <c r="M20" s="90" t="str">
        <f>IF(设置!D62="","",设置!D62)</f>
        <v/>
      </c>
      <c r="N20" s="91"/>
      <c r="O20" s="106"/>
      <c r="P20" s="106"/>
      <c r="Q20" s="106"/>
      <c r="R20" s="106"/>
      <c r="S20" s="106"/>
      <c r="T20" s="106"/>
      <c r="U20" s="106"/>
      <c r="V20" s="103" t="str">
        <f t="shared" si="1"/>
        <v/>
      </c>
    </row>
    <row r="21" ht="15" customHeight="1" spans="1:22">
      <c r="A21" s="89" t="str">
        <f>IF(设置!C33="","",设置!C33)</f>
        <v/>
      </c>
      <c r="B21" s="90" t="str">
        <f>IF(设置!D33="","",设置!D33)</f>
        <v/>
      </c>
      <c r="C21" s="91"/>
      <c r="D21" s="91"/>
      <c r="E21" s="106"/>
      <c r="F21" s="106"/>
      <c r="G21" s="106"/>
      <c r="H21" s="106"/>
      <c r="I21" s="106"/>
      <c r="J21" s="106"/>
      <c r="K21" s="98" t="str">
        <f t="shared" si="0"/>
        <v/>
      </c>
      <c r="L21" s="99" t="str">
        <f>IF(设置!C63="","",设置!C63)</f>
        <v/>
      </c>
      <c r="M21" s="90" t="str">
        <f>IF(设置!D63="","",设置!D63)</f>
        <v/>
      </c>
      <c r="N21" s="91"/>
      <c r="O21" s="106"/>
      <c r="P21" s="106"/>
      <c r="Q21" s="106"/>
      <c r="R21" s="106"/>
      <c r="S21" s="106"/>
      <c r="T21" s="106"/>
      <c r="U21" s="106"/>
      <c r="V21" s="103" t="str">
        <f t="shared" si="1"/>
        <v/>
      </c>
    </row>
    <row r="22" ht="15" customHeight="1" spans="1:22">
      <c r="A22" s="89" t="str">
        <f>IF(设置!C34="","",设置!C34)</f>
        <v/>
      </c>
      <c r="B22" s="90" t="str">
        <f>IF(设置!D34="","",设置!D34)</f>
        <v/>
      </c>
      <c r="C22" s="91"/>
      <c r="D22" s="91"/>
      <c r="E22" s="106"/>
      <c r="F22" s="106"/>
      <c r="G22" s="106"/>
      <c r="H22" s="106"/>
      <c r="I22" s="106"/>
      <c r="J22" s="106"/>
      <c r="K22" s="98" t="str">
        <f t="shared" si="0"/>
        <v/>
      </c>
      <c r="L22" s="99" t="str">
        <f>IF(设置!C64="","",设置!C64)</f>
        <v/>
      </c>
      <c r="M22" s="90" t="str">
        <f>IF(设置!D64="","",设置!D64)</f>
        <v/>
      </c>
      <c r="N22" s="91"/>
      <c r="O22" s="106"/>
      <c r="P22" s="106"/>
      <c r="Q22" s="106"/>
      <c r="R22" s="106"/>
      <c r="S22" s="106"/>
      <c r="T22" s="106"/>
      <c r="U22" s="106"/>
      <c r="V22" s="103" t="str">
        <f t="shared" si="1"/>
        <v/>
      </c>
    </row>
    <row r="23" ht="15" customHeight="1" spans="1:22">
      <c r="A23" s="89" t="str">
        <f>IF(设置!C35="","",设置!C35)</f>
        <v/>
      </c>
      <c r="B23" s="90" t="str">
        <f>IF(设置!D35="","",设置!D35)</f>
        <v/>
      </c>
      <c r="C23" s="91"/>
      <c r="D23" s="91"/>
      <c r="E23" s="106"/>
      <c r="F23" s="106"/>
      <c r="G23" s="106"/>
      <c r="H23" s="106"/>
      <c r="I23" s="106"/>
      <c r="J23" s="106"/>
      <c r="K23" s="98" t="str">
        <f t="shared" si="0"/>
        <v/>
      </c>
      <c r="L23" s="99" t="str">
        <f>IF(设置!C65="","",设置!C65)</f>
        <v/>
      </c>
      <c r="M23" s="90" t="str">
        <f>IF(设置!D65="","",设置!D65)</f>
        <v/>
      </c>
      <c r="N23" s="91"/>
      <c r="O23" s="106"/>
      <c r="P23" s="106"/>
      <c r="Q23" s="106"/>
      <c r="R23" s="106"/>
      <c r="S23" s="106"/>
      <c r="T23" s="106"/>
      <c r="U23" s="106"/>
      <c r="V23" s="103" t="str">
        <f t="shared" si="1"/>
        <v/>
      </c>
    </row>
    <row r="24" ht="15" customHeight="1" spans="1:22">
      <c r="A24" s="89" t="str">
        <f>IF(设置!C36="","",设置!C36)</f>
        <v/>
      </c>
      <c r="B24" s="90" t="str">
        <f>IF(设置!D36="","",设置!D36)</f>
        <v/>
      </c>
      <c r="C24" s="91"/>
      <c r="D24" s="91"/>
      <c r="E24" s="106"/>
      <c r="F24" s="106"/>
      <c r="G24" s="106"/>
      <c r="H24" s="106"/>
      <c r="I24" s="106"/>
      <c r="J24" s="106"/>
      <c r="K24" s="98" t="str">
        <f t="shared" si="0"/>
        <v/>
      </c>
      <c r="L24" s="99" t="str">
        <f>IF(设置!C66="","",设置!C66)</f>
        <v/>
      </c>
      <c r="M24" s="90" t="str">
        <f>IF(设置!D66="","",设置!D66)</f>
        <v/>
      </c>
      <c r="N24" s="106"/>
      <c r="O24" s="106"/>
      <c r="P24" s="106"/>
      <c r="Q24" s="106"/>
      <c r="R24" s="106"/>
      <c r="S24" s="106"/>
      <c r="T24" s="106"/>
      <c r="U24" s="106"/>
      <c r="V24" s="103" t="str">
        <f t="shared" si="1"/>
        <v/>
      </c>
    </row>
    <row r="25" ht="15" customHeight="1" spans="1:22">
      <c r="A25" s="89" t="str">
        <f>IF(设置!C37="","",设置!C37)</f>
        <v/>
      </c>
      <c r="B25" s="90" t="str">
        <f>IF(设置!D37="","",设置!D37)</f>
        <v/>
      </c>
      <c r="C25" s="91"/>
      <c r="D25" s="91"/>
      <c r="E25" s="106"/>
      <c r="F25" s="106"/>
      <c r="G25" s="106"/>
      <c r="H25" s="106"/>
      <c r="I25" s="106"/>
      <c r="J25" s="106"/>
      <c r="K25" s="98" t="str">
        <f t="shared" si="0"/>
        <v/>
      </c>
      <c r="L25" s="99" t="str">
        <f>IF(设置!C67="","",设置!C67)</f>
        <v/>
      </c>
      <c r="M25" s="90" t="str">
        <f>IF(设置!D67="","",设置!D67)</f>
        <v/>
      </c>
      <c r="N25" s="106"/>
      <c r="O25" s="106"/>
      <c r="P25" s="106"/>
      <c r="Q25" s="106"/>
      <c r="R25" s="106"/>
      <c r="S25" s="106"/>
      <c r="T25" s="106"/>
      <c r="U25" s="106"/>
      <c r="V25" s="103" t="str">
        <f t="shared" si="1"/>
        <v/>
      </c>
    </row>
    <row r="26" ht="15" customHeight="1" spans="1:22">
      <c r="A26" s="89" t="str">
        <f>IF(设置!C38="","",设置!C38)</f>
        <v/>
      </c>
      <c r="B26" s="90" t="str">
        <f>IF(设置!D38="","",设置!D38)</f>
        <v/>
      </c>
      <c r="C26" s="91"/>
      <c r="D26" s="91"/>
      <c r="E26" s="106"/>
      <c r="F26" s="106"/>
      <c r="G26" s="106"/>
      <c r="H26" s="106"/>
      <c r="I26" s="106"/>
      <c r="J26" s="106"/>
      <c r="K26" s="98" t="str">
        <f t="shared" si="0"/>
        <v/>
      </c>
      <c r="L26" s="99" t="str">
        <f>IF(设置!C68="","",设置!C68)</f>
        <v/>
      </c>
      <c r="M26" s="90" t="str">
        <f>IF(设置!D68="","",设置!D68)</f>
        <v/>
      </c>
      <c r="N26" s="106"/>
      <c r="O26" s="106"/>
      <c r="P26" s="106"/>
      <c r="Q26" s="106"/>
      <c r="R26" s="106"/>
      <c r="S26" s="106"/>
      <c r="T26" s="106"/>
      <c r="U26" s="106"/>
      <c r="V26" s="103" t="str">
        <f t="shared" si="1"/>
        <v/>
      </c>
    </row>
    <row r="27" ht="15" customHeight="1" spans="1:22">
      <c r="A27" s="89" t="str">
        <f>IF(设置!C39="","",设置!C39)</f>
        <v/>
      </c>
      <c r="B27" s="90" t="str">
        <f>IF(设置!D39="","",设置!D39)</f>
        <v/>
      </c>
      <c r="C27" s="91"/>
      <c r="D27" s="91"/>
      <c r="E27" s="106"/>
      <c r="F27" s="106"/>
      <c r="G27" s="106"/>
      <c r="H27" s="106"/>
      <c r="I27" s="106"/>
      <c r="J27" s="106"/>
      <c r="K27" s="98" t="str">
        <f t="shared" si="0"/>
        <v/>
      </c>
      <c r="L27" s="99" t="str">
        <f>IF(设置!C69="","",设置!C69)</f>
        <v/>
      </c>
      <c r="M27" s="90" t="str">
        <f>IF(设置!D69="","",设置!D69)</f>
        <v/>
      </c>
      <c r="N27" s="106"/>
      <c r="O27" s="106"/>
      <c r="P27" s="106"/>
      <c r="Q27" s="106"/>
      <c r="R27" s="106"/>
      <c r="S27" s="106"/>
      <c r="T27" s="106"/>
      <c r="U27" s="106"/>
      <c r="V27" s="103" t="str">
        <f t="shared" si="1"/>
        <v/>
      </c>
    </row>
    <row r="28" ht="15" customHeight="1" spans="1:22">
      <c r="A28" s="89" t="str">
        <f>IF(设置!C40="","",设置!C40)</f>
        <v/>
      </c>
      <c r="B28" s="90" t="str">
        <f>IF(设置!D40="","",设置!D40)</f>
        <v/>
      </c>
      <c r="C28" s="91"/>
      <c r="D28" s="91"/>
      <c r="E28" s="106"/>
      <c r="F28" s="106"/>
      <c r="G28" s="106"/>
      <c r="H28" s="106"/>
      <c r="I28" s="106"/>
      <c r="J28" s="106"/>
      <c r="K28" s="98" t="str">
        <f t="shared" si="0"/>
        <v/>
      </c>
      <c r="L28" s="99" t="str">
        <f>IF(设置!C70="","",设置!C70)</f>
        <v/>
      </c>
      <c r="M28" s="90" t="str">
        <f>IF(设置!D70="","",设置!D70)</f>
        <v/>
      </c>
      <c r="N28" s="106"/>
      <c r="O28" s="106"/>
      <c r="P28" s="106"/>
      <c r="Q28" s="106"/>
      <c r="R28" s="106"/>
      <c r="S28" s="106"/>
      <c r="T28" s="106"/>
      <c r="U28" s="106"/>
      <c r="V28" s="103" t="str">
        <f t="shared" si="1"/>
        <v/>
      </c>
    </row>
    <row r="29" ht="15" customHeight="1" spans="1:22">
      <c r="A29" s="89" t="str">
        <f>IF(设置!C41="","",设置!C41)</f>
        <v/>
      </c>
      <c r="B29" s="90" t="str">
        <f>IF(设置!D41="","",设置!D41)</f>
        <v/>
      </c>
      <c r="C29" s="91"/>
      <c r="D29" s="91"/>
      <c r="E29" s="106"/>
      <c r="F29" s="106"/>
      <c r="G29" s="106"/>
      <c r="H29" s="106"/>
      <c r="I29" s="106"/>
      <c r="J29" s="106"/>
      <c r="K29" s="98" t="str">
        <f t="shared" si="0"/>
        <v/>
      </c>
      <c r="L29" s="99" t="str">
        <f>IF(设置!C71="","",设置!C71)</f>
        <v/>
      </c>
      <c r="M29" s="90" t="str">
        <f>IF(设置!D71="","",设置!D71)</f>
        <v/>
      </c>
      <c r="N29" s="106"/>
      <c r="O29" s="106"/>
      <c r="P29" s="106"/>
      <c r="Q29" s="106"/>
      <c r="R29" s="106"/>
      <c r="S29" s="106"/>
      <c r="T29" s="106"/>
      <c r="U29" s="106"/>
      <c r="V29" s="103" t="str">
        <f t="shared" si="1"/>
        <v/>
      </c>
    </row>
    <row r="30" ht="15" customHeight="1" spans="1:22">
      <c r="A30" s="89" t="str">
        <f>IF(设置!C42="","",设置!C42)</f>
        <v/>
      </c>
      <c r="B30" s="90" t="str">
        <f>IF(设置!D42="","",设置!D42)</f>
        <v/>
      </c>
      <c r="C30" s="91"/>
      <c r="D30" s="91"/>
      <c r="E30" s="106"/>
      <c r="F30" s="106"/>
      <c r="G30" s="106"/>
      <c r="H30" s="106"/>
      <c r="I30" s="106"/>
      <c r="J30" s="106"/>
      <c r="K30" s="98" t="str">
        <f t="shared" si="0"/>
        <v/>
      </c>
      <c r="L30" s="99" t="str">
        <f>IF(设置!C72="","",设置!C72)</f>
        <v/>
      </c>
      <c r="M30" s="90" t="str">
        <f>IF(设置!D72="","",设置!D72)</f>
        <v/>
      </c>
      <c r="N30" s="106"/>
      <c r="O30" s="106"/>
      <c r="P30" s="106"/>
      <c r="Q30" s="106"/>
      <c r="R30" s="106"/>
      <c r="S30" s="106"/>
      <c r="T30" s="106"/>
      <c r="U30" s="106"/>
      <c r="V30" s="103" t="str">
        <f t="shared" si="1"/>
        <v/>
      </c>
    </row>
    <row r="31" ht="15" customHeight="1" spans="1:22">
      <c r="A31" s="89" t="str">
        <f>IF(设置!C43="","",设置!C43)</f>
        <v/>
      </c>
      <c r="B31" s="90" t="str">
        <f>IF(设置!D43="","",设置!D43)</f>
        <v/>
      </c>
      <c r="C31" s="91"/>
      <c r="D31" s="91"/>
      <c r="E31" s="106"/>
      <c r="F31" s="106"/>
      <c r="G31" s="106"/>
      <c r="H31" s="106"/>
      <c r="I31" s="106"/>
      <c r="J31" s="106"/>
      <c r="K31" s="98" t="str">
        <f t="shared" si="0"/>
        <v/>
      </c>
      <c r="L31" s="99" t="str">
        <f>IF(设置!C73="","",设置!C73)</f>
        <v/>
      </c>
      <c r="M31" s="90" t="str">
        <f>IF(设置!D73="","",设置!D73)</f>
        <v/>
      </c>
      <c r="N31" s="106"/>
      <c r="O31" s="106"/>
      <c r="P31" s="106"/>
      <c r="Q31" s="106"/>
      <c r="R31" s="106"/>
      <c r="S31" s="106"/>
      <c r="T31" s="106"/>
      <c r="U31" s="106"/>
      <c r="V31" s="103" t="str">
        <f t="shared" si="1"/>
        <v/>
      </c>
    </row>
    <row r="32" ht="15" customHeight="1" spans="1:22">
      <c r="A32" s="89" t="str">
        <f>IF(设置!C44="","",设置!C44)</f>
        <v/>
      </c>
      <c r="B32" s="90" t="str">
        <f>IF(设置!D44="","",设置!D44)</f>
        <v/>
      </c>
      <c r="C32" s="91"/>
      <c r="D32" s="91"/>
      <c r="E32" s="106"/>
      <c r="F32" s="106"/>
      <c r="G32" s="106"/>
      <c r="H32" s="106"/>
      <c r="I32" s="106"/>
      <c r="J32" s="106"/>
      <c r="K32" s="98" t="str">
        <f t="shared" si="0"/>
        <v/>
      </c>
      <c r="L32" s="99" t="str">
        <f>IF(设置!C74="","",设置!C74)</f>
        <v/>
      </c>
      <c r="M32" s="90" t="str">
        <f>IF(设置!D74="","",设置!D74)</f>
        <v/>
      </c>
      <c r="N32" s="106"/>
      <c r="O32" s="106"/>
      <c r="P32" s="106"/>
      <c r="Q32" s="106"/>
      <c r="R32" s="106"/>
      <c r="S32" s="106"/>
      <c r="T32" s="106"/>
      <c r="U32" s="106"/>
      <c r="V32" s="103" t="str">
        <f t="shared" si="1"/>
        <v/>
      </c>
    </row>
    <row r="33" ht="15" customHeight="1" spans="1:22">
      <c r="A33" s="89" t="str">
        <f>IF(设置!C45="","",设置!C45)</f>
        <v/>
      </c>
      <c r="B33" s="90" t="str">
        <f>IF(设置!D45="","",设置!D45)</f>
        <v/>
      </c>
      <c r="C33" s="91"/>
      <c r="D33" s="106"/>
      <c r="E33" s="106"/>
      <c r="F33" s="106"/>
      <c r="G33" s="106"/>
      <c r="H33" s="106"/>
      <c r="I33" s="106"/>
      <c r="J33" s="106"/>
      <c r="K33" s="98" t="str">
        <f t="shared" si="0"/>
        <v/>
      </c>
      <c r="L33" s="99" t="str">
        <f>IF(设置!C75="","",设置!C75)</f>
        <v/>
      </c>
      <c r="M33" s="90" t="str">
        <f>IF(设置!D75="","",设置!D75)</f>
        <v/>
      </c>
      <c r="N33" s="106"/>
      <c r="O33" s="106"/>
      <c r="P33" s="106"/>
      <c r="Q33" s="106"/>
      <c r="R33" s="106"/>
      <c r="S33" s="106"/>
      <c r="T33" s="106"/>
      <c r="U33" s="106"/>
      <c r="V33" s="103" t="str">
        <f t="shared" si="1"/>
        <v/>
      </c>
    </row>
  </sheetData>
  <sheetProtection algorithmName="SHA-512" hashValue="MCJuBzNGHV9yrjhNLYe05DiUUcbwh0qlgGeL1losiPaSjbnuP8J6h7A4phEkkOnJZ7MmirIX7OE87nXO7OOHdw==" saltValue="4DrLUXzToOqa3fINrULlpg==" spinCount="100000" sheet="1" objects="1"/>
  <mergeCells count="9">
    <mergeCell ref="A1:V1"/>
    <mergeCell ref="C2:J2"/>
    <mergeCell ref="N2:U2"/>
    <mergeCell ref="A2:A3"/>
    <mergeCell ref="B2:B3"/>
    <mergeCell ref="K2:K3"/>
    <mergeCell ref="L2:L3"/>
    <mergeCell ref="M2:M3"/>
    <mergeCell ref="V2:V3"/>
  </mergeCells>
  <printOptions horizontalCentered="1"/>
  <pageMargins left="0.904861111111111" right="0.472222222222222" top="0.786805555555556" bottom="0.590277777777778" header="0.511805555555556" footer="0.393055555555556"/>
  <pageSetup paperSize="9" orientation="landscape" horizontalDpi="1200" verticalDpi="1200"/>
  <headerFooter alignWithMargins="0">
    <oddFooter>&amp;C第&amp;P页   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"/>
  <sheetViews>
    <sheetView zoomScale="70" zoomScaleNormal="70" workbookViewId="0">
      <selection activeCell="V8" sqref="V8"/>
    </sheetView>
  </sheetViews>
  <sheetFormatPr defaultColWidth="8.63716814159292" defaultRowHeight="13.85"/>
  <cols>
    <col min="1" max="1" width="12.2389380530973" style="79" customWidth="1"/>
    <col min="2" max="2" width="9.99115044247788" customWidth="1"/>
    <col min="3" max="7" width="5.70796460176991" style="1" customWidth="1"/>
    <col min="8" max="9" width="5.70796460176991" style="13" customWidth="1"/>
    <col min="10" max="10" width="12.5221238938053" style="1" customWidth="1"/>
    <col min="11" max="11" width="10.4070796460177" style="1" customWidth="1"/>
    <col min="12" max="15" width="5.70796460176991" style="1" customWidth="1"/>
    <col min="16" max="17" width="5.70796460176991" customWidth="1"/>
    <col min="18" max="18" width="5.91150442477876" style="1" customWidth="1"/>
  </cols>
  <sheetData>
    <row r="1" ht="28" customHeight="1" spans="1:18">
      <c r="A1" s="80" t="str">
        <f>_xlfn.CONCAT("兰州文理学院","    ",设置!B14,"   《",设置!B2,"》课程   ",设置!C8)</f>
        <v>兰州文理学院     XXXXXXXXXX班   《XXXXXXXXXXXXXX》课程   课堂表现成绩登记表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ht="15" customHeight="1" spans="1:18">
      <c r="A2" s="81" t="s">
        <v>27</v>
      </c>
      <c r="B2" s="82" t="s">
        <v>28</v>
      </c>
      <c r="C2" s="83" t="s">
        <v>152</v>
      </c>
      <c r="D2" s="84"/>
      <c r="E2" s="84"/>
      <c r="F2" s="84"/>
      <c r="G2" s="84"/>
      <c r="H2" s="84"/>
      <c r="I2" s="93" t="s">
        <v>153</v>
      </c>
      <c r="J2" s="94" t="s">
        <v>27</v>
      </c>
      <c r="K2" s="82" t="s">
        <v>28</v>
      </c>
      <c r="L2" s="83" t="s">
        <v>152</v>
      </c>
      <c r="M2" s="84"/>
      <c r="N2" s="84"/>
      <c r="O2" s="84"/>
      <c r="P2" s="84"/>
      <c r="Q2" s="100"/>
      <c r="R2" s="101" t="str">
        <f>I2</f>
        <v>课堂表现总评成绩</v>
      </c>
    </row>
    <row r="3" ht="36" customHeight="1" spans="1:18">
      <c r="A3" s="85"/>
      <c r="B3" s="86"/>
      <c r="C3" s="87"/>
      <c r="D3" s="87"/>
      <c r="E3" s="87"/>
      <c r="F3" s="87"/>
      <c r="G3" s="87"/>
      <c r="H3" s="88"/>
      <c r="I3" s="95"/>
      <c r="J3" s="96"/>
      <c r="K3" s="86"/>
      <c r="L3" s="97" t="str">
        <f t="shared" ref="L3:Q3" si="0">IF(C3="","",C3)</f>
        <v/>
      </c>
      <c r="M3" s="97" t="str">
        <f t="shared" si="0"/>
        <v/>
      </c>
      <c r="N3" s="97" t="str">
        <f t="shared" si="0"/>
        <v/>
      </c>
      <c r="O3" s="97" t="str">
        <f t="shared" si="0"/>
        <v/>
      </c>
      <c r="P3" s="97" t="str">
        <f t="shared" si="0"/>
        <v/>
      </c>
      <c r="Q3" s="97" t="str">
        <f t="shared" si="0"/>
        <v/>
      </c>
      <c r="R3" s="102"/>
    </row>
    <row r="4" ht="15" customHeight="1" spans="1:18">
      <c r="A4" s="89" t="str">
        <f>IF(设置!C16="","",设置!C16)</f>
        <v/>
      </c>
      <c r="B4" s="90" t="str">
        <f>IF(设置!D16="","",设置!D16)</f>
        <v/>
      </c>
      <c r="C4" s="104"/>
      <c r="D4" s="71"/>
      <c r="E4" s="77"/>
      <c r="F4" s="77"/>
      <c r="G4" s="77"/>
      <c r="H4" s="92"/>
      <c r="I4" s="98" t="str">
        <f>IF(A4="","",IF(SUM(C4:H4)=0,"",ROUND(AVERAGE(C4:H4),0)))</f>
        <v/>
      </c>
      <c r="J4" s="99" t="str">
        <f>IF(设置!C46="","",设置!C46)</f>
        <v/>
      </c>
      <c r="K4" s="90" t="str">
        <f>IF(设置!D46="","",设置!D46)</f>
        <v/>
      </c>
      <c r="L4" s="104"/>
      <c r="M4" s="71"/>
      <c r="N4" s="77"/>
      <c r="O4" s="77"/>
      <c r="P4" s="77"/>
      <c r="Q4" s="92"/>
      <c r="R4" s="103" t="str">
        <f>IF(J4="","",IF(SUM(L4:Q4)=0,"",ROUND(AVERAGE(L4:Q4),0)))</f>
        <v/>
      </c>
    </row>
    <row r="5" ht="15" customHeight="1" spans="1:18">
      <c r="A5" s="89" t="str">
        <f>IF(设置!C17="","",设置!C17)</f>
        <v/>
      </c>
      <c r="B5" s="90" t="str">
        <f>IF(设置!D17="","",设置!D17)</f>
        <v/>
      </c>
      <c r="C5" s="104"/>
      <c r="D5" s="71"/>
      <c r="E5" s="77"/>
      <c r="F5" s="77"/>
      <c r="G5" s="77"/>
      <c r="H5" s="92"/>
      <c r="I5" s="98" t="str">
        <f t="shared" ref="I5:I33" si="1">IF(A5="","",IF(SUM(C5:H5)=0,"",ROUND(AVERAGE(C5:H5),0)))</f>
        <v/>
      </c>
      <c r="J5" s="99" t="str">
        <f>IF(设置!C47="","",设置!C47)</f>
        <v/>
      </c>
      <c r="K5" s="90" t="str">
        <f>IF(设置!D47="","",设置!D47)</f>
        <v/>
      </c>
      <c r="L5" s="104"/>
      <c r="M5" s="71"/>
      <c r="N5" s="77"/>
      <c r="O5" s="77"/>
      <c r="P5" s="77"/>
      <c r="Q5" s="92"/>
      <c r="R5" s="103" t="str">
        <f t="shared" ref="R5:R33" si="2">IF(J5="","",IF(SUM(L5:Q5)=0,"",ROUND(AVERAGE(L5:Q5),0)))</f>
        <v/>
      </c>
    </row>
    <row r="6" ht="15" customHeight="1" spans="1:18">
      <c r="A6" s="89" t="str">
        <f>IF(设置!C18="","",设置!C18)</f>
        <v/>
      </c>
      <c r="B6" s="90" t="str">
        <f>IF(设置!D18="","",设置!D18)</f>
        <v/>
      </c>
      <c r="C6" s="104"/>
      <c r="D6" s="71"/>
      <c r="E6" s="77"/>
      <c r="F6" s="77"/>
      <c r="G6" s="77"/>
      <c r="H6" s="92"/>
      <c r="I6" s="98" t="str">
        <f t="shared" si="1"/>
        <v/>
      </c>
      <c r="J6" s="99" t="str">
        <f>IF(设置!C48="","",设置!C48)</f>
        <v/>
      </c>
      <c r="K6" s="90" t="str">
        <f>IF(设置!D48="","",设置!D48)</f>
        <v/>
      </c>
      <c r="L6" s="104"/>
      <c r="M6" s="71"/>
      <c r="N6" s="77"/>
      <c r="O6" s="77"/>
      <c r="P6" s="77"/>
      <c r="Q6" s="92"/>
      <c r="R6" s="103" t="str">
        <f t="shared" si="2"/>
        <v/>
      </c>
    </row>
    <row r="7" ht="15" customHeight="1" spans="1:18">
      <c r="A7" s="89" t="str">
        <f>IF(设置!C19="","",设置!C19)</f>
        <v/>
      </c>
      <c r="B7" s="90" t="str">
        <f>IF(设置!D19="","",设置!D19)</f>
        <v/>
      </c>
      <c r="C7" s="104"/>
      <c r="D7" s="71"/>
      <c r="E7" s="77"/>
      <c r="F7" s="77"/>
      <c r="G7" s="77"/>
      <c r="H7" s="92"/>
      <c r="I7" s="98" t="str">
        <f t="shared" si="1"/>
        <v/>
      </c>
      <c r="J7" s="99" t="str">
        <f>IF(设置!C49="","",设置!C49)</f>
        <v/>
      </c>
      <c r="K7" s="90" t="str">
        <f>IF(设置!D49="","",设置!D49)</f>
        <v/>
      </c>
      <c r="L7" s="104"/>
      <c r="M7" s="71"/>
      <c r="N7" s="77"/>
      <c r="O7" s="77"/>
      <c r="P7" s="77"/>
      <c r="Q7" s="92"/>
      <c r="R7" s="103" t="str">
        <f t="shared" si="2"/>
        <v/>
      </c>
    </row>
    <row r="8" ht="15" customHeight="1" spans="1:18">
      <c r="A8" s="89" t="str">
        <f>IF(设置!C20="","",设置!C20)</f>
        <v/>
      </c>
      <c r="B8" s="90" t="str">
        <f>IF(设置!D20="","",设置!D20)</f>
        <v/>
      </c>
      <c r="C8" s="104"/>
      <c r="D8" s="71"/>
      <c r="E8" s="77"/>
      <c r="F8" s="77"/>
      <c r="G8" s="77"/>
      <c r="H8" s="92"/>
      <c r="I8" s="98" t="str">
        <f t="shared" si="1"/>
        <v/>
      </c>
      <c r="J8" s="99" t="str">
        <f>IF(设置!C50="","",设置!C50)</f>
        <v/>
      </c>
      <c r="K8" s="90" t="str">
        <f>IF(设置!D50="","",设置!D50)</f>
        <v/>
      </c>
      <c r="L8" s="104"/>
      <c r="M8" s="71"/>
      <c r="N8" s="77"/>
      <c r="O8" s="77"/>
      <c r="P8" s="77"/>
      <c r="Q8" s="92"/>
      <c r="R8" s="103" t="str">
        <f t="shared" si="2"/>
        <v/>
      </c>
    </row>
    <row r="9" ht="15" customHeight="1" spans="1:18">
      <c r="A9" s="89" t="str">
        <f>IF(设置!C21="","",设置!C21)</f>
        <v/>
      </c>
      <c r="B9" s="90" t="str">
        <f>IF(设置!D21="","",设置!D21)</f>
        <v/>
      </c>
      <c r="C9" s="104"/>
      <c r="D9" s="71"/>
      <c r="E9" s="77"/>
      <c r="F9" s="77"/>
      <c r="G9" s="77"/>
      <c r="H9" s="92"/>
      <c r="I9" s="98" t="str">
        <f t="shared" si="1"/>
        <v/>
      </c>
      <c r="J9" s="99" t="str">
        <f>IF(设置!C51="","",设置!C51)</f>
        <v/>
      </c>
      <c r="K9" s="90" t="str">
        <f>IF(设置!D51="","",设置!D51)</f>
        <v/>
      </c>
      <c r="L9" s="104"/>
      <c r="M9" s="71"/>
      <c r="N9" s="77"/>
      <c r="O9" s="77"/>
      <c r="P9" s="77"/>
      <c r="Q9" s="92"/>
      <c r="R9" s="103" t="str">
        <f t="shared" si="2"/>
        <v/>
      </c>
    </row>
    <row r="10" ht="15" customHeight="1" spans="1:18">
      <c r="A10" s="89" t="str">
        <f>IF(设置!C22="","",设置!C22)</f>
        <v/>
      </c>
      <c r="B10" s="90" t="str">
        <f>IF(设置!D22="","",设置!D22)</f>
        <v/>
      </c>
      <c r="C10" s="104"/>
      <c r="D10" s="71"/>
      <c r="E10" s="77"/>
      <c r="F10" s="77"/>
      <c r="G10" s="77"/>
      <c r="H10" s="92"/>
      <c r="I10" s="98" t="str">
        <f t="shared" si="1"/>
        <v/>
      </c>
      <c r="J10" s="99" t="str">
        <f>IF(设置!C52="","",设置!C52)</f>
        <v/>
      </c>
      <c r="K10" s="90" t="str">
        <f>IF(设置!D52="","",设置!D52)</f>
        <v/>
      </c>
      <c r="L10" s="104"/>
      <c r="M10" s="71"/>
      <c r="N10" s="77"/>
      <c r="O10" s="77"/>
      <c r="P10" s="77"/>
      <c r="Q10" s="92"/>
      <c r="R10" s="103" t="str">
        <f t="shared" si="2"/>
        <v/>
      </c>
    </row>
    <row r="11" ht="15" customHeight="1" spans="1:18">
      <c r="A11" s="89" t="str">
        <f>IF(设置!C23="","",设置!C23)</f>
        <v/>
      </c>
      <c r="B11" s="90" t="str">
        <f>IF(设置!D23="","",设置!D23)</f>
        <v/>
      </c>
      <c r="C11" s="104"/>
      <c r="D11" s="71"/>
      <c r="E11" s="77"/>
      <c r="F11" s="77"/>
      <c r="G11" s="77"/>
      <c r="H11" s="92"/>
      <c r="I11" s="98" t="str">
        <f t="shared" si="1"/>
        <v/>
      </c>
      <c r="J11" s="99" t="str">
        <f>IF(设置!C53="","",设置!C53)</f>
        <v/>
      </c>
      <c r="K11" s="90" t="str">
        <f>IF(设置!D53="","",设置!D53)</f>
        <v/>
      </c>
      <c r="L11" s="104"/>
      <c r="M11" s="71"/>
      <c r="N11" s="77"/>
      <c r="O11" s="77"/>
      <c r="P11" s="77"/>
      <c r="Q11" s="92"/>
      <c r="R11" s="103" t="str">
        <f t="shared" si="2"/>
        <v/>
      </c>
    </row>
    <row r="12" ht="15" customHeight="1" spans="1:18">
      <c r="A12" s="89" t="str">
        <f>IF(设置!C24="","",设置!C24)</f>
        <v/>
      </c>
      <c r="B12" s="90" t="str">
        <f>IF(设置!D24="","",设置!D24)</f>
        <v/>
      </c>
      <c r="C12" s="104"/>
      <c r="D12" s="71"/>
      <c r="E12" s="77"/>
      <c r="F12" s="77"/>
      <c r="G12" s="77"/>
      <c r="H12" s="92"/>
      <c r="I12" s="98" t="str">
        <f t="shared" si="1"/>
        <v/>
      </c>
      <c r="J12" s="99" t="str">
        <f>IF(设置!C54="","",设置!C54)</f>
        <v/>
      </c>
      <c r="K12" s="90" t="str">
        <f>IF(设置!D54="","",设置!D54)</f>
        <v/>
      </c>
      <c r="L12" s="104"/>
      <c r="M12" s="71"/>
      <c r="N12" s="77"/>
      <c r="O12" s="77"/>
      <c r="P12" s="77"/>
      <c r="Q12" s="92"/>
      <c r="R12" s="103" t="str">
        <f t="shared" si="2"/>
        <v/>
      </c>
    </row>
    <row r="13" ht="15" customHeight="1" spans="1:18">
      <c r="A13" s="89" t="str">
        <f>IF(设置!C25="","",设置!C25)</f>
        <v/>
      </c>
      <c r="B13" s="90" t="str">
        <f>IF(设置!D25="","",设置!D25)</f>
        <v/>
      </c>
      <c r="C13" s="104"/>
      <c r="D13" s="71"/>
      <c r="E13" s="77"/>
      <c r="F13" s="77"/>
      <c r="G13" s="77"/>
      <c r="H13" s="92"/>
      <c r="I13" s="98" t="str">
        <f t="shared" si="1"/>
        <v/>
      </c>
      <c r="J13" s="99" t="str">
        <f>IF(设置!C55="","",设置!C55)</f>
        <v/>
      </c>
      <c r="K13" s="90" t="str">
        <f>IF(设置!D55="","",设置!D55)</f>
        <v/>
      </c>
      <c r="L13" s="104"/>
      <c r="M13" s="71"/>
      <c r="N13" s="77"/>
      <c r="O13" s="77"/>
      <c r="P13" s="77"/>
      <c r="Q13" s="92"/>
      <c r="R13" s="103" t="str">
        <f t="shared" si="2"/>
        <v/>
      </c>
    </row>
    <row r="14" ht="15" customHeight="1" spans="1:18">
      <c r="A14" s="89" t="str">
        <f>IF(设置!C26="","",设置!C26)</f>
        <v/>
      </c>
      <c r="B14" s="90" t="str">
        <f>IF(设置!D26="","",设置!D26)</f>
        <v/>
      </c>
      <c r="C14" s="104"/>
      <c r="D14" s="71"/>
      <c r="E14" s="77"/>
      <c r="F14" s="77"/>
      <c r="G14" s="77"/>
      <c r="H14" s="92"/>
      <c r="I14" s="98" t="str">
        <f t="shared" si="1"/>
        <v/>
      </c>
      <c r="J14" s="99" t="str">
        <f>IF(设置!C56="","",设置!C56)</f>
        <v/>
      </c>
      <c r="K14" s="90" t="str">
        <f>IF(设置!D56="","",设置!D56)</f>
        <v/>
      </c>
      <c r="L14" s="104"/>
      <c r="M14" s="71"/>
      <c r="N14" s="77"/>
      <c r="O14" s="77"/>
      <c r="P14" s="77"/>
      <c r="Q14" s="92"/>
      <c r="R14" s="103" t="str">
        <f t="shared" si="2"/>
        <v/>
      </c>
    </row>
    <row r="15" ht="15" customHeight="1" spans="1:18">
      <c r="A15" s="89" t="str">
        <f>IF(设置!C27="","",设置!C27)</f>
        <v/>
      </c>
      <c r="B15" s="90" t="str">
        <f>IF(设置!D27="","",设置!D27)</f>
        <v/>
      </c>
      <c r="C15" s="104"/>
      <c r="D15" s="71"/>
      <c r="E15" s="77"/>
      <c r="F15" s="77"/>
      <c r="G15" s="77"/>
      <c r="H15" s="92"/>
      <c r="I15" s="98" t="str">
        <f t="shared" si="1"/>
        <v/>
      </c>
      <c r="J15" s="99" t="str">
        <f>IF(设置!C57="","",设置!C57)</f>
        <v/>
      </c>
      <c r="K15" s="90" t="str">
        <f>IF(设置!D57="","",设置!D57)</f>
        <v/>
      </c>
      <c r="L15" s="104"/>
      <c r="M15" s="71"/>
      <c r="N15" s="77"/>
      <c r="O15" s="77"/>
      <c r="P15" s="77"/>
      <c r="Q15" s="92"/>
      <c r="R15" s="103" t="str">
        <f t="shared" si="2"/>
        <v/>
      </c>
    </row>
    <row r="16" ht="15" customHeight="1" spans="1:18">
      <c r="A16" s="89" t="str">
        <f>IF(设置!C28="","",设置!C28)</f>
        <v/>
      </c>
      <c r="B16" s="90" t="str">
        <f>IF(设置!D28="","",设置!D28)</f>
        <v/>
      </c>
      <c r="C16" s="104"/>
      <c r="D16" s="71"/>
      <c r="E16" s="77"/>
      <c r="F16" s="77"/>
      <c r="G16" s="77"/>
      <c r="H16" s="92"/>
      <c r="I16" s="98" t="str">
        <f t="shared" si="1"/>
        <v/>
      </c>
      <c r="J16" s="99" t="str">
        <f>IF(设置!C58="","",设置!C58)</f>
        <v/>
      </c>
      <c r="K16" s="90" t="str">
        <f>IF(设置!D58="","",设置!D58)</f>
        <v/>
      </c>
      <c r="L16" s="104"/>
      <c r="M16" s="71"/>
      <c r="N16" s="77"/>
      <c r="O16" s="77"/>
      <c r="P16" s="77"/>
      <c r="Q16" s="92"/>
      <c r="R16" s="103" t="str">
        <f t="shared" si="2"/>
        <v/>
      </c>
    </row>
    <row r="17" ht="15" customHeight="1" spans="1:18">
      <c r="A17" s="89" t="str">
        <f>IF(设置!C29="","",设置!C29)</f>
        <v/>
      </c>
      <c r="B17" s="90" t="str">
        <f>IF(设置!D29="","",设置!D29)</f>
        <v/>
      </c>
      <c r="C17" s="104"/>
      <c r="D17" s="71"/>
      <c r="E17" s="77"/>
      <c r="F17" s="77"/>
      <c r="G17" s="77"/>
      <c r="H17" s="92"/>
      <c r="I17" s="98" t="str">
        <f t="shared" si="1"/>
        <v/>
      </c>
      <c r="J17" s="99" t="str">
        <f>IF(设置!C59="","",设置!C59)</f>
        <v/>
      </c>
      <c r="K17" s="90" t="str">
        <f>IF(设置!D59="","",设置!D59)</f>
        <v/>
      </c>
      <c r="L17" s="104"/>
      <c r="M17" s="71"/>
      <c r="N17" s="77"/>
      <c r="O17" s="77"/>
      <c r="P17" s="77"/>
      <c r="Q17" s="92"/>
      <c r="R17" s="103" t="str">
        <f t="shared" si="2"/>
        <v/>
      </c>
    </row>
    <row r="18" ht="15" customHeight="1" spans="1:18">
      <c r="A18" s="89" t="str">
        <f>IF(设置!C30="","",设置!C30)</f>
        <v/>
      </c>
      <c r="B18" s="90" t="str">
        <f>IF(设置!D30="","",设置!D30)</f>
        <v/>
      </c>
      <c r="C18" s="104"/>
      <c r="D18" s="71"/>
      <c r="E18" s="77"/>
      <c r="F18" s="77"/>
      <c r="G18" s="77"/>
      <c r="H18" s="92"/>
      <c r="I18" s="98" t="str">
        <f t="shared" si="1"/>
        <v/>
      </c>
      <c r="J18" s="99" t="str">
        <f>IF(设置!C60="","",设置!C60)</f>
        <v/>
      </c>
      <c r="K18" s="90" t="str">
        <f>IF(设置!D60="","",设置!D60)</f>
        <v/>
      </c>
      <c r="L18" s="104"/>
      <c r="M18" s="71"/>
      <c r="N18" s="77"/>
      <c r="O18" s="77"/>
      <c r="P18" s="77"/>
      <c r="Q18" s="92"/>
      <c r="R18" s="103" t="str">
        <f t="shared" si="2"/>
        <v/>
      </c>
    </row>
    <row r="19" ht="15" customHeight="1" spans="1:18">
      <c r="A19" s="89" t="str">
        <f>IF(设置!C31="","",设置!C31)</f>
        <v/>
      </c>
      <c r="B19" s="90" t="str">
        <f>IF(设置!D31="","",设置!D31)</f>
        <v/>
      </c>
      <c r="C19" s="104"/>
      <c r="D19" s="71"/>
      <c r="E19" s="77"/>
      <c r="F19" s="77"/>
      <c r="G19" s="77"/>
      <c r="H19" s="92"/>
      <c r="I19" s="98" t="str">
        <f t="shared" si="1"/>
        <v/>
      </c>
      <c r="J19" s="99" t="str">
        <f>IF(设置!C61="","",设置!C61)</f>
        <v/>
      </c>
      <c r="K19" s="90" t="str">
        <f>IF(设置!D61="","",设置!D61)</f>
        <v/>
      </c>
      <c r="L19" s="104"/>
      <c r="M19" s="71"/>
      <c r="N19" s="77"/>
      <c r="O19" s="77"/>
      <c r="P19" s="77"/>
      <c r="Q19" s="92"/>
      <c r="R19" s="103" t="str">
        <f t="shared" si="2"/>
        <v/>
      </c>
    </row>
    <row r="20" ht="15" customHeight="1" spans="1:18">
      <c r="A20" s="89" t="str">
        <f>IF(设置!C32="","",设置!C32)</f>
        <v/>
      </c>
      <c r="B20" s="90" t="str">
        <f>IF(设置!D32="","",设置!D32)</f>
        <v/>
      </c>
      <c r="C20" s="104"/>
      <c r="D20" s="71"/>
      <c r="E20" s="77"/>
      <c r="F20" s="77"/>
      <c r="G20" s="77"/>
      <c r="H20" s="92"/>
      <c r="I20" s="98" t="str">
        <f t="shared" si="1"/>
        <v/>
      </c>
      <c r="J20" s="99" t="str">
        <f>IF(设置!C62="","",设置!C62)</f>
        <v/>
      </c>
      <c r="K20" s="90" t="str">
        <f>IF(设置!D62="","",设置!D62)</f>
        <v/>
      </c>
      <c r="L20" s="104"/>
      <c r="M20" s="71"/>
      <c r="N20" s="77"/>
      <c r="O20" s="77"/>
      <c r="P20" s="77"/>
      <c r="Q20" s="92"/>
      <c r="R20" s="103" t="str">
        <f t="shared" si="2"/>
        <v/>
      </c>
    </row>
    <row r="21" ht="15" customHeight="1" spans="1:18">
      <c r="A21" s="89" t="str">
        <f>IF(设置!C33="","",设置!C33)</f>
        <v/>
      </c>
      <c r="B21" s="90" t="str">
        <f>IF(设置!D33="","",设置!D33)</f>
        <v/>
      </c>
      <c r="C21" s="104"/>
      <c r="D21" s="71"/>
      <c r="E21" s="77"/>
      <c r="F21" s="77"/>
      <c r="G21" s="77"/>
      <c r="H21" s="92"/>
      <c r="I21" s="98" t="str">
        <f t="shared" si="1"/>
        <v/>
      </c>
      <c r="J21" s="99" t="str">
        <f>IF(设置!C63="","",设置!C63)</f>
        <v/>
      </c>
      <c r="K21" s="90" t="str">
        <f>IF(设置!D63="","",设置!D63)</f>
        <v/>
      </c>
      <c r="L21" s="104"/>
      <c r="M21" s="71"/>
      <c r="N21" s="77"/>
      <c r="O21" s="77"/>
      <c r="P21" s="77"/>
      <c r="Q21" s="92"/>
      <c r="R21" s="103" t="str">
        <f t="shared" si="2"/>
        <v/>
      </c>
    </row>
    <row r="22" ht="15" customHeight="1" spans="1:18">
      <c r="A22" s="89" t="str">
        <f>IF(设置!C34="","",设置!C34)</f>
        <v/>
      </c>
      <c r="B22" s="90" t="str">
        <f>IF(设置!D34="","",设置!D34)</f>
        <v/>
      </c>
      <c r="C22" s="104"/>
      <c r="D22" s="71"/>
      <c r="E22" s="77"/>
      <c r="F22" s="77"/>
      <c r="G22" s="77"/>
      <c r="H22" s="92"/>
      <c r="I22" s="98" t="str">
        <f t="shared" si="1"/>
        <v/>
      </c>
      <c r="J22" s="99" t="str">
        <f>IF(设置!C64="","",设置!C64)</f>
        <v/>
      </c>
      <c r="K22" s="90" t="str">
        <f>IF(设置!D64="","",设置!D64)</f>
        <v/>
      </c>
      <c r="L22" s="104"/>
      <c r="M22" s="71"/>
      <c r="N22" s="77"/>
      <c r="O22" s="105"/>
      <c r="P22" s="71"/>
      <c r="Q22" s="92"/>
      <c r="R22" s="103" t="str">
        <f t="shared" si="2"/>
        <v/>
      </c>
    </row>
    <row r="23" ht="15" customHeight="1" spans="1:18">
      <c r="A23" s="89" t="str">
        <f>IF(设置!C35="","",设置!C35)</f>
        <v/>
      </c>
      <c r="B23" s="90" t="str">
        <f>IF(设置!D35="","",设置!D35)</f>
        <v/>
      </c>
      <c r="C23" s="104"/>
      <c r="D23" s="71"/>
      <c r="E23" s="77"/>
      <c r="F23" s="77"/>
      <c r="G23" s="77"/>
      <c r="H23" s="92"/>
      <c r="I23" s="98" t="str">
        <f t="shared" si="1"/>
        <v/>
      </c>
      <c r="J23" s="99" t="str">
        <f>IF(设置!C65="","",设置!C65)</f>
        <v/>
      </c>
      <c r="K23" s="90" t="str">
        <f>IF(设置!D65="","",设置!D65)</f>
        <v/>
      </c>
      <c r="L23" s="104"/>
      <c r="M23" s="71"/>
      <c r="N23" s="77"/>
      <c r="O23" s="105"/>
      <c r="P23" s="71"/>
      <c r="Q23" s="92"/>
      <c r="R23" s="103" t="str">
        <f t="shared" si="2"/>
        <v/>
      </c>
    </row>
    <row r="24" ht="15" customHeight="1" spans="1:18">
      <c r="A24" s="89" t="str">
        <f>IF(设置!C36="","",设置!C36)</f>
        <v/>
      </c>
      <c r="B24" s="90" t="str">
        <f>IF(设置!D36="","",设置!D36)</f>
        <v/>
      </c>
      <c r="C24" s="104"/>
      <c r="D24" s="71"/>
      <c r="E24" s="77"/>
      <c r="F24" s="77"/>
      <c r="G24" s="77"/>
      <c r="H24" s="92"/>
      <c r="I24" s="98" t="str">
        <f t="shared" si="1"/>
        <v/>
      </c>
      <c r="J24" s="99" t="str">
        <f>IF(设置!C66="","",设置!C66)</f>
        <v/>
      </c>
      <c r="K24" s="90" t="str">
        <f>IF(设置!D66="","",设置!D66)</f>
        <v/>
      </c>
      <c r="L24" s="92"/>
      <c r="M24" s="92"/>
      <c r="N24" s="92"/>
      <c r="O24" s="92"/>
      <c r="P24" s="92"/>
      <c r="Q24" s="92"/>
      <c r="R24" s="103" t="str">
        <f t="shared" si="2"/>
        <v/>
      </c>
    </row>
    <row r="25" ht="15" customHeight="1" spans="1:18">
      <c r="A25" s="89" t="str">
        <f>IF(设置!C37="","",设置!C37)</f>
        <v/>
      </c>
      <c r="B25" s="90" t="str">
        <f>IF(设置!D37="","",设置!D37)</f>
        <v/>
      </c>
      <c r="C25" s="104"/>
      <c r="D25" s="71"/>
      <c r="E25" s="77"/>
      <c r="F25" s="77"/>
      <c r="G25" s="77"/>
      <c r="H25" s="92"/>
      <c r="I25" s="98" t="str">
        <f t="shared" si="1"/>
        <v/>
      </c>
      <c r="J25" s="99" t="str">
        <f>IF(设置!C67="","",设置!C67)</f>
        <v/>
      </c>
      <c r="K25" s="90" t="str">
        <f>IF(设置!D67="","",设置!D67)</f>
        <v/>
      </c>
      <c r="L25" s="92"/>
      <c r="M25" s="92"/>
      <c r="N25" s="92"/>
      <c r="O25" s="92"/>
      <c r="P25" s="92"/>
      <c r="Q25" s="92"/>
      <c r="R25" s="103" t="str">
        <f t="shared" si="2"/>
        <v/>
      </c>
    </row>
    <row r="26" ht="15" customHeight="1" spans="1:18">
      <c r="A26" s="89" t="str">
        <f>IF(设置!C38="","",设置!C38)</f>
        <v/>
      </c>
      <c r="B26" s="90" t="str">
        <f>IF(设置!D38="","",设置!D38)</f>
        <v/>
      </c>
      <c r="C26" s="104"/>
      <c r="D26" s="71"/>
      <c r="E26" s="77"/>
      <c r="F26" s="77"/>
      <c r="G26" s="77"/>
      <c r="H26" s="92"/>
      <c r="I26" s="98" t="str">
        <f t="shared" si="1"/>
        <v/>
      </c>
      <c r="J26" s="99" t="str">
        <f>IF(设置!C68="","",设置!C68)</f>
        <v/>
      </c>
      <c r="K26" s="90" t="str">
        <f>IF(设置!D68="","",设置!D68)</f>
        <v/>
      </c>
      <c r="L26" s="92"/>
      <c r="M26" s="92"/>
      <c r="N26" s="92"/>
      <c r="O26" s="92"/>
      <c r="P26" s="92"/>
      <c r="Q26" s="92"/>
      <c r="R26" s="103" t="str">
        <f t="shared" si="2"/>
        <v/>
      </c>
    </row>
    <row r="27" ht="15" customHeight="1" spans="1:18">
      <c r="A27" s="89" t="str">
        <f>IF(设置!C39="","",设置!C39)</f>
        <v/>
      </c>
      <c r="B27" s="90" t="str">
        <f>IF(设置!D39="","",设置!D39)</f>
        <v/>
      </c>
      <c r="C27" s="104"/>
      <c r="D27" s="71"/>
      <c r="E27" s="77"/>
      <c r="F27" s="77"/>
      <c r="G27" s="77"/>
      <c r="H27" s="92"/>
      <c r="I27" s="98" t="str">
        <f t="shared" si="1"/>
        <v/>
      </c>
      <c r="J27" s="99" t="str">
        <f>IF(设置!C69="","",设置!C69)</f>
        <v/>
      </c>
      <c r="K27" s="90" t="str">
        <f>IF(设置!D69="","",设置!D69)</f>
        <v/>
      </c>
      <c r="L27" s="92"/>
      <c r="M27" s="92"/>
      <c r="N27" s="92"/>
      <c r="O27" s="92"/>
      <c r="P27" s="92"/>
      <c r="Q27" s="92"/>
      <c r="R27" s="103" t="str">
        <f t="shared" si="2"/>
        <v/>
      </c>
    </row>
    <row r="28" ht="15" customHeight="1" spans="1:18">
      <c r="A28" s="89" t="str">
        <f>IF(设置!C40="","",设置!C40)</f>
        <v/>
      </c>
      <c r="B28" s="90" t="str">
        <f>IF(设置!D40="","",设置!D40)</f>
        <v/>
      </c>
      <c r="C28" s="104"/>
      <c r="D28" s="71"/>
      <c r="E28" s="77"/>
      <c r="F28" s="77"/>
      <c r="G28" s="77"/>
      <c r="H28" s="92"/>
      <c r="I28" s="98" t="str">
        <f t="shared" si="1"/>
        <v/>
      </c>
      <c r="J28" s="99" t="str">
        <f>IF(设置!C70="","",设置!C70)</f>
        <v/>
      </c>
      <c r="K28" s="90" t="str">
        <f>IF(设置!D70="","",设置!D70)</f>
        <v/>
      </c>
      <c r="L28" s="92"/>
      <c r="M28" s="92"/>
      <c r="N28" s="92"/>
      <c r="O28" s="92"/>
      <c r="P28" s="92"/>
      <c r="Q28" s="92"/>
      <c r="R28" s="103" t="str">
        <f t="shared" si="2"/>
        <v/>
      </c>
    </row>
    <row r="29" ht="15" customHeight="1" spans="1:18">
      <c r="A29" s="89" t="str">
        <f>IF(设置!C41="","",设置!C41)</f>
        <v/>
      </c>
      <c r="B29" s="90" t="str">
        <f>IF(设置!D41="","",设置!D41)</f>
        <v/>
      </c>
      <c r="C29" s="104"/>
      <c r="D29" s="71"/>
      <c r="E29" s="77"/>
      <c r="F29" s="77"/>
      <c r="G29" s="77"/>
      <c r="H29" s="92"/>
      <c r="I29" s="98" t="str">
        <f t="shared" si="1"/>
        <v/>
      </c>
      <c r="J29" s="99" t="str">
        <f>IF(设置!C71="","",设置!C71)</f>
        <v/>
      </c>
      <c r="K29" s="90" t="str">
        <f>IF(设置!D71="","",设置!D71)</f>
        <v/>
      </c>
      <c r="L29" s="92"/>
      <c r="M29" s="92"/>
      <c r="N29" s="92"/>
      <c r="O29" s="92"/>
      <c r="P29" s="92"/>
      <c r="Q29" s="92"/>
      <c r="R29" s="103" t="str">
        <f t="shared" si="2"/>
        <v/>
      </c>
    </row>
    <row r="30" ht="15" customHeight="1" spans="1:18">
      <c r="A30" s="89" t="str">
        <f>IF(设置!C42="","",设置!C42)</f>
        <v/>
      </c>
      <c r="B30" s="90" t="str">
        <f>IF(设置!D42="","",设置!D42)</f>
        <v/>
      </c>
      <c r="C30" s="104"/>
      <c r="D30" s="71"/>
      <c r="E30" s="77"/>
      <c r="F30" s="77"/>
      <c r="G30" s="77"/>
      <c r="H30" s="92"/>
      <c r="I30" s="98" t="str">
        <f t="shared" si="1"/>
        <v/>
      </c>
      <c r="J30" s="99" t="str">
        <f>IF(设置!C72="","",设置!C72)</f>
        <v/>
      </c>
      <c r="K30" s="90" t="str">
        <f>IF(设置!D72="","",设置!D72)</f>
        <v/>
      </c>
      <c r="L30" s="92"/>
      <c r="M30" s="92"/>
      <c r="N30" s="92"/>
      <c r="O30" s="92"/>
      <c r="P30" s="92"/>
      <c r="Q30" s="92"/>
      <c r="R30" s="103" t="str">
        <f t="shared" si="2"/>
        <v/>
      </c>
    </row>
    <row r="31" ht="15" customHeight="1" spans="1:18">
      <c r="A31" s="89" t="str">
        <f>IF(设置!C43="","",设置!C43)</f>
        <v/>
      </c>
      <c r="B31" s="90" t="str">
        <f>IF(设置!D43="","",设置!D43)</f>
        <v/>
      </c>
      <c r="C31" s="104"/>
      <c r="D31" s="71"/>
      <c r="E31" s="77"/>
      <c r="F31" s="77"/>
      <c r="G31" s="77"/>
      <c r="H31" s="92"/>
      <c r="I31" s="98" t="str">
        <f t="shared" si="1"/>
        <v/>
      </c>
      <c r="J31" s="99" t="str">
        <f>IF(设置!C73="","",设置!C73)</f>
        <v/>
      </c>
      <c r="K31" s="90" t="str">
        <f>IF(设置!D73="","",设置!D73)</f>
        <v/>
      </c>
      <c r="L31" s="92"/>
      <c r="M31" s="92"/>
      <c r="N31" s="92"/>
      <c r="O31" s="92"/>
      <c r="P31" s="92"/>
      <c r="Q31" s="92"/>
      <c r="R31" s="103" t="str">
        <f t="shared" si="2"/>
        <v/>
      </c>
    </row>
    <row r="32" ht="15" customHeight="1" spans="1:18">
      <c r="A32" s="89" t="str">
        <f>IF(设置!C44="","",设置!C44)</f>
        <v/>
      </c>
      <c r="B32" s="90" t="str">
        <f>IF(设置!D44="","",设置!D44)</f>
        <v/>
      </c>
      <c r="C32" s="104"/>
      <c r="D32" s="71"/>
      <c r="E32" s="77"/>
      <c r="F32" s="77"/>
      <c r="G32" s="77"/>
      <c r="H32" s="92"/>
      <c r="I32" s="98" t="str">
        <f t="shared" si="1"/>
        <v/>
      </c>
      <c r="J32" s="99" t="str">
        <f>IF(设置!C74="","",设置!C74)</f>
        <v/>
      </c>
      <c r="K32" s="90" t="str">
        <f>IF(设置!D74="","",设置!D74)</f>
        <v/>
      </c>
      <c r="L32" s="92"/>
      <c r="M32" s="92"/>
      <c r="N32" s="92"/>
      <c r="O32" s="92"/>
      <c r="P32" s="92"/>
      <c r="Q32" s="92"/>
      <c r="R32" s="103" t="str">
        <f t="shared" si="2"/>
        <v/>
      </c>
    </row>
    <row r="33" ht="15" customHeight="1" spans="1:18">
      <c r="A33" s="89" t="str">
        <f>IF(设置!C45="","",设置!C45)</f>
        <v/>
      </c>
      <c r="B33" s="90" t="str">
        <f>IF(设置!D45="","",设置!D45)</f>
        <v/>
      </c>
      <c r="C33" s="104"/>
      <c r="D33" s="71"/>
      <c r="E33" s="77"/>
      <c r="F33" s="77"/>
      <c r="G33" s="77"/>
      <c r="H33" s="92"/>
      <c r="I33" s="98" t="str">
        <f t="shared" si="1"/>
        <v/>
      </c>
      <c r="J33" s="99" t="str">
        <f>IF(设置!C75="","",设置!C75)</f>
        <v/>
      </c>
      <c r="K33" s="90" t="str">
        <f>IF(设置!D75="","",设置!D75)</f>
        <v/>
      </c>
      <c r="L33" s="92"/>
      <c r="M33" s="92"/>
      <c r="N33" s="92"/>
      <c r="O33" s="92"/>
      <c r="P33" s="92"/>
      <c r="Q33" s="92"/>
      <c r="R33" s="103" t="str">
        <f t="shared" si="2"/>
        <v/>
      </c>
    </row>
  </sheetData>
  <sheetProtection algorithmName="SHA-512" hashValue="V98kMOpWG6aFMpjYNFFAq5Il0BX3UQMRq8OCWlQTsicyeHu7GssXPQq3ef0oyTBjano7tm9F0FwmVpCkixLsSw==" saltValue="yRliH0ZgGSDL3C+M3vhsCA==" spinCount="100000" sheet="1" objects="1"/>
  <mergeCells count="9">
    <mergeCell ref="A1:R1"/>
    <mergeCell ref="C2:H2"/>
    <mergeCell ref="L2:Q2"/>
    <mergeCell ref="A2:A3"/>
    <mergeCell ref="B2:B3"/>
    <mergeCell ref="I2:I3"/>
    <mergeCell ref="J2:J3"/>
    <mergeCell ref="K2:K3"/>
    <mergeCell ref="R2:R3"/>
  </mergeCells>
  <printOptions horizontalCentered="1"/>
  <pageMargins left="0.984027777777778" right="0.590277777777778" top="0.786805555555556" bottom="0.590277777777778" header="0.511805555555556" footer="0.393055555555556"/>
  <pageSetup paperSize="9" orientation="landscape" horizontalDpi="1200" verticalDpi="1200"/>
  <headerFooter alignWithMargins="0">
    <oddFooter>&amp;C第&amp;P页    共&amp;N页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"/>
  <sheetViews>
    <sheetView zoomScale="70" zoomScaleNormal="70" workbookViewId="0">
      <selection activeCell="C4" sqref="C4"/>
    </sheetView>
  </sheetViews>
  <sheetFormatPr defaultColWidth="8.63716814159292" defaultRowHeight="13.85"/>
  <cols>
    <col min="1" max="1" width="12.0530973451327" style="79" customWidth="1"/>
    <col min="2" max="2" width="9.99115044247788" customWidth="1"/>
    <col min="3" max="7" width="5.70796460176991" style="1" customWidth="1"/>
    <col min="8" max="9" width="5.70796460176991" style="13" customWidth="1"/>
    <col min="10" max="10" width="12.3362831858407" style="1" customWidth="1"/>
    <col min="11" max="11" width="10.4070796460177" style="1" customWidth="1"/>
    <col min="12" max="15" width="5.70796460176991" style="1" customWidth="1"/>
    <col min="16" max="17" width="5.70796460176991" customWidth="1"/>
    <col min="18" max="18" width="5.91150442477876" style="1" customWidth="1"/>
  </cols>
  <sheetData>
    <row r="1" ht="28" customHeight="1" spans="1:18">
      <c r="A1" s="80" t="str">
        <f>_xlfn.CONCAT("兰州文理学院","    ",设置!B14,"   《",设置!B2,"》课程   ",设置!C9)</f>
        <v>兰州文理学院     XXXXXXXXXX班   《XXXXXXXXXXXXXX》课程   扩展训练成绩登记表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ht="15" customHeight="1" spans="1:18">
      <c r="A2" s="81" t="s">
        <v>27</v>
      </c>
      <c r="B2" s="82" t="s">
        <v>28</v>
      </c>
      <c r="C2" s="83" t="s">
        <v>154</v>
      </c>
      <c r="D2" s="84"/>
      <c r="E2" s="84"/>
      <c r="F2" s="84"/>
      <c r="G2" s="84"/>
      <c r="H2" s="84"/>
      <c r="I2" s="93" t="s">
        <v>155</v>
      </c>
      <c r="J2" s="94" t="s">
        <v>27</v>
      </c>
      <c r="K2" s="82" t="s">
        <v>28</v>
      </c>
      <c r="L2" s="83" t="s">
        <v>154</v>
      </c>
      <c r="M2" s="84"/>
      <c r="N2" s="84"/>
      <c r="O2" s="84"/>
      <c r="P2" s="84"/>
      <c r="Q2" s="100"/>
      <c r="R2" s="101" t="str">
        <f>I2</f>
        <v>总评
成绩</v>
      </c>
    </row>
    <row r="3" ht="36" customHeight="1" spans="1:18">
      <c r="A3" s="85"/>
      <c r="B3" s="86"/>
      <c r="C3" s="87"/>
      <c r="D3" s="87"/>
      <c r="E3" s="87"/>
      <c r="F3" s="87"/>
      <c r="G3" s="87"/>
      <c r="H3" s="88"/>
      <c r="I3" s="95"/>
      <c r="J3" s="96"/>
      <c r="K3" s="86"/>
      <c r="L3" s="97" t="str">
        <f t="shared" ref="L3:Q3" si="0">IF(C3="","",C3)</f>
        <v/>
      </c>
      <c r="M3" s="97" t="str">
        <f t="shared" si="0"/>
        <v/>
      </c>
      <c r="N3" s="97" t="str">
        <f t="shared" si="0"/>
        <v/>
      </c>
      <c r="O3" s="97" t="str">
        <f t="shared" si="0"/>
        <v/>
      </c>
      <c r="P3" s="97" t="str">
        <f t="shared" si="0"/>
        <v/>
      </c>
      <c r="Q3" s="97" t="str">
        <f t="shared" si="0"/>
        <v/>
      </c>
      <c r="R3" s="102"/>
    </row>
    <row r="4" ht="15" customHeight="1" spans="1:18">
      <c r="A4" s="89" t="str">
        <f>IF(设置!C16="","",设置!C16)</f>
        <v/>
      </c>
      <c r="B4" s="90" t="str">
        <f>IF(设置!D16="","",设置!D16)</f>
        <v/>
      </c>
      <c r="C4" s="91"/>
      <c r="D4" s="92"/>
      <c r="E4" s="92"/>
      <c r="F4" s="92"/>
      <c r="G4" s="92"/>
      <c r="H4" s="92"/>
      <c r="I4" s="98" t="str">
        <f>IF(A4="","",IF(SUM(C4:H4)=0,"",ROUND(AVERAGE(C4:H4),0)))</f>
        <v/>
      </c>
      <c r="J4" s="99" t="str">
        <f>IF(设置!C46="","",设置!C46)</f>
        <v/>
      </c>
      <c r="K4" s="90" t="str">
        <f>IF(设置!D46="","",设置!D46)</f>
        <v/>
      </c>
      <c r="L4" s="91"/>
      <c r="M4" s="92"/>
      <c r="N4" s="92"/>
      <c r="O4" s="92"/>
      <c r="P4" s="92"/>
      <c r="Q4" s="92"/>
      <c r="R4" s="103" t="str">
        <f>IF(J4="","",IF(SUM(L4:Q4)=0,"",ROUND(AVERAGE(L4:Q4),0)))</f>
        <v/>
      </c>
    </row>
    <row r="5" ht="15" customHeight="1" spans="1:18">
      <c r="A5" s="89" t="str">
        <f>IF(设置!C17="","",设置!C17)</f>
        <v/>
      </c>
      <c r="B5" s="90" t="str">
        <f>IF(设置!D17="","",设置!D17)</f>
        <v/>
      </c>
      <c r="C5" s="91"/>
      <c r="D5" s="92"/>
      <c r="E5" s="92"/>
      <c r="F5" s="92"/>
      <c r="G5" s="92"/>
      <c r="H5" s="92"/>
      <c r="I5" s="98" t="str">
        <f t="shared" ref="I5:I33" si="1">IF(A5="","",IF(SUM(C5:H5)=0,"",ROUND(AVERAGE(C5:H5),0)))</f>
        <v/>
      </c>
      <c r="J5" s="99" t="str">
        <f>IF(设置!C47="","",设置!C47)</f>
        <v/>
      </c>
      <c r="K5" s="90" t="str">
        <f>IF(设置!D47="","",设置!D47)</f>
        <v/>
      </c>
      <c r="L5" s="91"/>
      <c r="M5" s="92"/>
      <c r="N5" s="92"/>
      <c r="O5" s="92"/>
      <c r="P5" s="92"/>
      <c r="Q5" s="92"/>
      <c r="R5" s="103" t="str">
        <f t="shared" ref="R5:R33" si="2">IF(J5="","",IF(SUM(L5:Q5)=0,"",ROUND(AVERAGE(L5:Q5),0)))</f>
        <v/>
      </c>
    </row>
    <row r="6" ht="15" customHeight="1" spans="1:18">
      <c r="A6" s="89" t="str">
        <f>IF(设置!C18="","",设置!C18)</f>
        <v/>
      </c>
      <c r="B6" s="90" t="str">
        <f>IF(设置!D18="","",设置!D18)</f>
        <v/>
      </c>
      <c r="C6" s="91"/>
      <c r="D6" s="92"/>
      <c r="E6" s="92"/>
      <c r="F6" s="92"/>
      <c r="G6" s="92"/>
      <c r="H6" s="92"/>
      <c r="I6" s="98" t="str">
        <f t="shared" si="1"/>
        <v/>
      </c>
      <c r="J6" s="99" t="str">
        <f>IF(设置!C48="","",设置!C48)</f>
        <v/>
      </c>
      <c r="K6" s="90" t="str">
        <f>IF(设置!D48="","",设置!D48)</f>
        <v/>
      </c>
      <c r="L6" s="91"/>
      <c r="M6" s="92"/>
      <c r="N6" s="92"/>
      <c r="O6" s="92"/>
      <c r="P6" s="92"/>
      <c r="Q6" s="92"/>
      <c r="R6" s="103" t="str">
        <f t="shared" si="2"/>
        <v/>
      </c>
    </row>
    <row r="7" ht="15" customHeight="1" spans="1:18">
      <c r="A7" s="89" t="str">
        <f>IF(设置!C19="","",设置!C19)</f>
        <v/>
      </c>
      <c r="B7" s="90" t="str">
        <f>IF(设置!D19="","",设置!D19)</f>
        <v/>
      </c>
      <c r="C7" s="91"/>
      <c r="D7" s="92"/>
      <c r="E7" s="92"/>
      <c r="F7" s="92"/>
      <c r="G7" s="92"/>
      <c r="H7" s="92"/>
      <c r="I7" s="98" t="str">
        <f t="shared" si="1"/>
        <v/>
      </c>
      <c r="J7" s="99" t="str">
        <f>IF(设置!C49="","",设置!C49)</f>
        <v/>
      </c>
      <c r="K7" s="90" t="str">
        <f>IF(设置!D49="","",设置!D49)</f>
        <v/>
      </c>
      <c r="L7" s="91"/>
      <c r="M7" s="92"/>
      <c r="N7" s="92"/>
      <c r="O7" s="92"/>
      <c r="P7" s="92"/>
      <c r="Q7" s="92"/>
      <c r="R7" s="103" t="str">
        <f t="shared" si="2"/>
        <v/>
      </c>
    </row>
    <row r="8" ht="15" customHeight="1" spans="1:18">
      <c r="A8" s="89" t="str">
        <f>IF(设置!C20="","",设置!C20)</f>
        <v/>
      </c>
      <c r="B8" s="90" t="str">
        <f>IF(设置!D20="","",设置!D20)</f>
        <v/>
      </c>
      <c r="C8" s="91"/>
      <c r="D8" s="92"/>
      <c r="E8" s="92"/>
      <c r="F8" s="92"/>
      <c r="G8" s="92"/>
      <c r="H8" s="92"/>
      <c r="I8" s="98" t="str">
        <f t="shared" si="1"/>
        <v/>
      </c>
      <c r="J8" s="99" t="str">
        <f>IF(设置!C50="","",设置!C50)</f>
        <v/>
      </c>
      <c r="K8" s="90" t="str">
        <f>IF(设置!D50="","",设置!D50)</f>
        <v/>
      </c>
      <c r="L8" s="91"/>
      <c r="M8" s="92"/>
      <c r="N8" s="92"/>
      <c r="O8" s="92"/>
      <c r="P8" s="92"/>
      <c r="Q8" s="92"/>
      <c r="R8" s="103" t="str">
        <f t="shared" si="2"/>
        <v/>
      </c>
    </row>
    <row r="9" ht="15" customHeight="1" spans="1:18">
      <c r="A9" s="89" t="str">
        <f>IF(设置!C21="","",设置!C21)</f>
        <v/>
      </c>
      <c r="B9" s="90" t="str">
        <f>IF(设置!D21="","",设置!D21)</f>
        <v/>
      </c>
      <c r="C9" s="91"/>
      <c r="D9" s="92"/>
      <c r="E9" s="92"/>
      <c r="F9" s="92"/>
      <c r="G9" s="92"/>
      <c r="H9" s="92"/>
      <c r="I9" s="98" t="str">
        <f t="shared" si="1"/>
        <v/>
      </c>
      <c r="J9" s="99" t="str">
        <f>IF(设置!C51="","",设置!C51)</f>
        <v/>
      </c>
      <c r="K9" s="90" t="str">
        <f>IF(设置!D51="","",设置!D51)</f>
        <v/>
      </c>
      <c r="L9" s="91"/>
      <c r="M9" s="92"/>
      <c r="N9" s="92"/>
      <c r="O9" s="92"/>
      <c r="P9" s="92"/>
      <c r="Q9" s="92"/>
      <c r="R9" s="103" t="str">
        <f t="shared" si="2"/>
        <v/>
      </c>
    </row>
    <row r="10" ht="15" customHeight="1" spans="1:18">
      <c r="A10" s="89" t="str">
        <f>IF(设置!C22="","",设置!C22)</f>
        <v/>
      </c>
      <c r="B10" s="90" t="str">
        <f>IF(设置!D22="","",设置!D22)</f>
        <v/>
      </c>
      <c r="C10" s="91"/>
      <c r="D10" s="92"/>
      <c r="E10" s="92"/>
      <c r="F10" s="92"/>
      <c r="G10" s="92"/>
      <c r="H10" s="92"/>
      <c r="I10" s="98" t="str">
        <f t="shared" si="1"/>
        <v/>
      </c>
      <c r="J10" s="99" t="str">
        <f>IF(设置!C52="","",设置!C52)</f>
        <v/>
      </c>
      <c r="K10" s="90" t="str">
        <f>IF(设置!D52="","",设置!D52)</f>
        <v/>
      </c>
      <c r="L10" s="91"/>
      <c r="M10" s="92"/>
      <c r="N10" s="92"/>
      <c r="O10" s="92"/>
      <c r="P10" s="92"/>
      <c r="Q10" s="92"/>
      <c r="R10" s="103" t="str">
        <f t="shared" si="2"/>
        <v/>
      </c>
    </row>
    <row r="11" ht="15" customHeight="1" spans="1:18">
      <c r="A11" s="89" t="str">
        <f>IF(设置!C23="","",设置!C23)</f>
        <v/>
      </c>
      <c r="B11" s="90" t="str">
        <f>IF(设置!D23="","",设置!D23)</f>
        <v/>
      </c>
      <c r="C11" s="91"/>
      <c r="D11" s="92"/>
      <c r="E11" s="92"/>
      <c r="F11" s="92"/>
      <c r="G11" s="92"/>
      <c r="H11" s="92"/>
      <c r="I11" s="98" t="str">
        <f t="shared" si="1"/>
        <v/>
      </c>
      <c r="J11" s="99" t="str">
        <f>IF(设置!C53="","",设置!C53)</f>
        <v/>
      </c>
      <c r="K11" s="90" t="str">
        <f>IF(设置!D53="","",设置!D53)</f>
        <v/>
      </c>
      <c r="L11" s="91"/>
      <c r="M11" s="92"/>
      <c r="N11" s="92"/>
      <c r="O11" s="92"/>
      <c r="P11" s="92"/>
      <c r="Q11" s="92"/>
      <c r="R11" s="103" t="str">
        <f t="shared" si="2"/>
        <v/>
      </c>
    </row>
    <row r="12" ht="15" customHeight="1" spans="1:18">
      <c r="A12" s="89" t="str">
        <f>IF(设置!C24="","",设置!C24)</f>
        <v/>
      </c>
      <c r="B12" s="90" t="str">
        <f>IF(设置!D24="","",设置!D24)</f>
        <v/>
      </c>
      <c r="C12" s="91"/>
      <c r="D12" s="92"/>
      <c r="E12" s="92"/>
      <c r="F12" s="92"/>
      <c r="G12" s="92"/>
      <c r="H12" s="92"/>
      <c r="I12" s="98" t="str">
        <f t="shared" si="1"/>
        <v/>
      </c>
      <c r="J12" s="99" t="str">
        <f>IF(设置!C54="","",设置!C54)</f>
        <v/>
      </c>
      <c r="K12" s="90" t="str">
        <f>IF(设置!D54="","",设置!D54)</f>
        <v/>
      </c>
      <c r="L12" s="91"/>
      <c r="M12" s="92"/>
      <c r="N12" s="92"/>
      <c r="O12" s="92"/>
      <c r="P12" s="92"/>
      <c r="Q12" s="92"/>
      <c r="R12" s="103" t="str">
        <f t="shared" si="2"/>
        <v/>
      </c>
    </row>
    <row r="13" ht="15" customHeight="1" spans="1:18">
      <c r="A13" s="89" t="str">
        <f>IF(设置!C25="","",设置!C25)</f>
        <v/>
      </c>
      <c r="B13" s="90" t="str">
        <f>IF(设置!D25="","",设置!D25)</f>
        <v/>
      </c>
      <c r="C13" s="91"/>
      <c r="D13" s="92"/>
      <c r="E13" s="92"/>
      <c r="F13" s="92"/>
      <c r="G13" s="92"/>
      <c r="H13" s="92"/>
      <c r="I13" s="98" t="str">
        <f t="shared" si="1"/>
        <v/>
      </c>
      <c r="J13" s="99" t="str">
        <f>IF(设置!C55="","",设置!C55)</f>
        <v/>
      </c>
      <c r="K13" s="90" t="str">
        <f>IF(设置!D55="","",设置!D55)</f>
        <v/>
      </c>
      <c r="L13" s="91"/>
      <c r="M13" s="92"/>
      <c r="N13" s="92"/>
      <c r="O13" s="92"/>
      <c r="P13" s="92"/>
      <c r="Q13" s="92"/>
      <c r="R13" s="103" t="str">
        <f t="shared" si="2"/>
        <v/>
      </c>
    </row>
    <row r="14" ht="15" customHeight="1" spans="1:18">
      <c r="A14" s="89" t="str">
        <f>IF(设置!C26="","",设置!C26)</f>
        <v/>
      </c>
      <c r="B14" s="90" t="str">
        <f>IF(设置!D26="","",设置!D26)</f>
        <v/>
      </c>
      <c r="C14" s="91"/>
      <c r="D14" s="92"/>
      <c r="E14" s="92"/>
      <c r="F14" s="92"/>
      <c r="G14" s="92"/>
      <c r="H14" s="92"/>
      <c r="I14" s="98" t="str">
        <f t="shared" si="1"/>
        <v/>
      </c>
      <c r="J14" s="99" t="str">
        <f>IF(设置!C56="","",设置!C56)</f>
        <v/>
      </c>
      <c r="K14" s="90" t="str">
        <f>IF(设置!D56="","",设置!D56)</f>
        <v/>
      </c>
      <c r="L14" s="91"/>
      <c r="M14" s="92"/>
      <c r="N14" s="92"/>
      <c r="O14" s="92"/>
      <c r="P14" s="92"/>
      <c r="Q14" s="92"/>
      <c r="R14" s="103" t="str">
        <f t="shared" si="2"/>
        <v/>
      </c>
    </row>
    <row r="15" ht="15" customHeight="1" spans="1:18">
      <c r="A15" s="89" t="str">
        <f>IF(设置!C27="","",设置!C27)</f>
        <v/>
      </c>
      <c r="B15" s="90" t="str">
        <f>IF(设置!D27="","",设置!D27)</f>
        <v/>
      </c>
      <c r="C15" s="91"/>
      <c r="D15" s="92"/>
      <c r="E15" s="92"/>
      <c r="F15" s="92"/>
      <c r="G15" s="92"/>
      <c r="H15" s="92"/>
      <c r="I15" s="98" t="str">
        <f t="shared" si="1"/>
        <v/>
      </c>
      <c r="J15" s="99" t="str">
        <f>IF(设置!C57="","",设置!C57)</f>
        <v/>
      </c>
      <c r="K15" s="90" t="str">
        <f>IF(设置!D57="","",设置!D57)</f>
        <v/>
      </c>
      <c r="L15" s="91"/>
      <c r="M15" s="92"/>
      <c r="N15" s="92"/>
      <c r="O15" s="92"/>
      <c r="P15" s="92"/>
      <c r="Q15" s="92"/>
      <c r="R15" s="103" t="str">
        <f t="shared" si="2"/>
        <v/>
      </c>
    </row>
    <row r="16" ht="15" customHeight="1" spans="1:18">
      <c r="A16" s="89" t="str">
        <f>IF(设置!C28="","",设置!C28)</f>
        <v/>
      </c>
      <c r="B16" s="90" t="str">
        <f>IF(设置!D28="","",设置!D28)</f>
        <v/>
      </c>
      <c r="C16" s="91"/>
      <c r="D16" s="92"/>
      <c r="E16" s="92"/>
      <c r="F16" s="92"/>
      <c r="G16" s="92"/>
      <c r="H16" s="92"/>
      <c r="I16" s="98" t="str">
        <f t="shared" si="1"/>
        <v/>
      </c>
      <c r="J16" s="99" t="str">
        <f>IF(设置!C58="","",设置!C58)</f>
        <v/>
      </c>
      <c r="K16" s="90" t="str">
        <f>IF(设置!D58="","",设置!D58)</f>
        <v/>
      </c>
      <c r="L16" s="91"/>
      <c r="M16" s="92"/>
      <c r="N16" s="92"/>
      <c r="O16" s="92"/>
      <c r="P16" s="92"/>
      <c r="Q16" s="92"/>
      <c r="R16" s="103" t="str">
        <f t="shared" si="2"/>
        <v/>
      </c>
    </row>
    <row r="17" ht="15" customHeight="1" spans="1:18">
      <c r="A17" s="89" t="str">
        <f>IF(设置!C29="","",设置!C29)</f>
        <v/>
      </c>
      <c r="B17" s="90" t="str">
        <f>IF(设置!D29="","",设置!D29)</f>
        <v/>
      </c>
      <c r="C17" s="91"/>
      <c r="D17" s="92"/>
      <c r="E17" s="92"/>
      <c r="F17" s="92"/>
      <c r="G17" s="92"/>
      <c r="H17" s="92"/>
      <c r="I17" s="98" t="str">
        <f t="shared" si="1"/>
        <v/>
      </c>
      <c r="J17" s="99" t="str">
        <f>IF(设置!C59="","",设置!C59)</f>
        <v/>
      </c>
      <c r="K17" s="90" t="str">
        <f>IF(设置!D59="","",设置!D59)</f>
        <v/>
      </c>
      <c r="L17" s="91"/>
      <c r="M17" s="92"/>
      <c r="N17" s="92"/>
      <c r="O17" s="92"/>
      <c r="P17" s="92"/>
      <c r="Q17" s="92"/>
      <c r="R17" s="103" t="str">
        <f t="shared" si="2"/>
        <v/>
      </c>
    </row>
    <row r="18" ht="15" customHeight="1" spans="1:18">
      <c r="A18" s="89" t="str">
        <f>IF(设置!C30="","",设置!C30)</f>
        <v/>
      </c>
      <c r="B18" s="90" t="str">
        <f>IF(设置!D30="","",设置!D30)</f>
        <v/>
      </c>
      <c r="C18" s="91"/>
      <c r="D18" s="92"/>
      <c r="E18" s="92"/>
      <c r="F18" s="92"/>
      <c r="G18" s="92"/>
      <c r="H18" s="92"/>
      <c r="I18" s="98" t="str">
        <f t="shared" si="1"/>
        <v/>
      </c>
      <c r="J18" s="99" t="str">
        <f>IF(设置!C60="","",设置!C60)</f>
        <v/>
      </c>
      <c r="K18" s="90" t="str">
        <f>IF(设置!D60="","",设置!D60)</f>
        <v/>
      </c>
      <c r="L18" s="91"/>
      <c r="M18" s="92"/>
      <c r="N18" s="92"/>
      <c r="O18" s="92"/>
      <c r="P18" s="92"/>
      <c r="Q18" s="92"/>
      <c r="R18" s="103" t="str">
        <f t="shared" si="2"/>
        <v/>
      </c>
    </row>
    <row r="19" ht="15" customHeight="1" spans="1:18">
      <c r="A19" s="89" t="str">
        <f>IF(设置!C31="","",设置!C31)</f>
        <v/>
      </c>
      <c r="B19" s="90" t="str">
        <f>IF(设置!D31="","",设置!D31)</f>
        <v/>
      </c>
      <c r="C19" s="91"/>
      <c r="D19" s="92"/>
      <c r="E19" s="92"/>
      <c r="F19" s="92"/>
      <c r="G19" s="92"/>
      <c r="H19" s="92"/>
      <c r="I19" s="98" t="str">
        <f t="shared" si="1"/>
        <v/>
      </c>
      <c r="J19" s="99" t="str">
        <f>IF(设置!C61="","",设置!C61)</f>
        <v/>
      </c>
      <c r="K19" s="90" t="str">
        <f>IF(设置!D61="","",设置!D61)</f>
        <v/>
      </c>
      <c r="L19" s="91"/>
      <c r="M19" s="92"/>
      <c r="N19" s="92"/>
      <c r="O19" s="92"/>
      <c r="P19" s="92"/>
      <c r="Q19" s="92"/>
      <c r="R19" s="103" t="str">
        <f t="shared" si="2"/>
        <v/>
      </c>
    </row>
    <row r="20" ht="15" customHeight="1" spans="1:18">
      <c r="A20" s="89" t="str">
        <f>IF(设置!C32="","",设置!C32)</f>
        <v/>
      </c>
      <c r="B20" s="90" t="str">
        <f>IF(设置!D32="","",设置!D32)</f>
        <v/>
      </c>
      <c r="C20" s="91"/>
      <c r="D20" s="92"/>
      <c r="E20" s="92"/>
      <c r="F20" s="92"/>
      <c r="G20" s="92"/>
      <c r="H20" s="92"/>
      <c r="I20" s="98" t="str">
        <f t="shared" si="1"/>
        <v/>
      </c>
      <c r="J20" s="99" t="str">
        <f>IF(设置!C62="","",设置!C62)</f>
        <v/>
      </c>
      <c r="K20" s="90" t="str">
        <f>IF(设置!D62="","",设置!D62)</f>
        <v/>
      </c>
      <c r="L20" s="91"/>
      <c r="M20" s="92"/>
      <c r="N20" s="92"/>
      <c r="O20" s="92"/>
      <c r="P20" s="92"/>
      <c r="Q20" s="92"/>
      <c r="R20" s="103" t="str">
        <f t="shared" si="2"/>
        <v/>
      </c>
    </row>
    <row r="21" ht="15" customHeight="1" spans="1:18">
      <c r="A21" s="89" t="str">
        <f>IF(设置!C33="","",设置!C33)</f>
        <v/>
      </c>
      <c r="B21" s="90" t="str">
        <f>IF(设置!D33="","",设置!D33)</f>
        <v/>
      </c>
      <c r="C21" s="91"/>
      <c r="D21" s="92"/>
      <c r="E21" s="92"/>
      <c r="F21" s="92"/>
      <c r="G21" s="92"/>
      <c r="H21" s="92"/>
      <c r="I21" s="98" t="str">
        <f t="shared" si="1"/>
        <v/>
      </c>
      <c r="J21" s="99" t="str">
        <f>IF(设置!C63="","",设置!C63)</f>
        <v/>
      </c>
      <c r="K21" s="90" t="str">
        <f>IF(设置!D63="","",设置!D63)</f>
        <v/>
      </c>
      <c r="L21" s="91"/>
      <c r="M21" s="92"/>
      <c r="N21" s="92"/>
      <c r="O21" s="92"/>
      <c r="P21" s="92"/>
      <c r="Q21" s="92"/>
      <c r="R21" s="103" t="str">
        <f t="shared" si="2"/>
        <v/>
      </c>
    </row>
    <row r="22" ht="15" customHeight="1" spans="1:18">
      <c r="A22" s="89" t="str">
        <f>IF(设置!C34="","",设置!C34)</f>
        <v/>
      </c>
      <c r="B22" s="90" t="str">
        <f>IF(设置!D34="","",设置!D34)</f>
        <v/>
      </c>
      <c r="C22" s="91"/>
      <c r="D22" s="92"/>
      <c r="E22" s="92"/>
      <c r="F22" s="92"/>
      <c r="G22" s="92"/>
      <c r="H22" s="92"/>
      <c r="I22" s="98" t="str">
        <f t="shared" si="1"/>
        <v/>
      </c>
      <c r="J22" s="99" t="str">
        <f>IF(设置!C64="","",设置!C64)</f>
        <v/>
      </c>
      <c r="K22" s="90" t="str">
        <f>IF(设置!D64="","",设置!D64)</f>
        <v/>
      </c>
      <c r="L22" s="91"/>
      <c r="M22" s="92"/>
      <c r="N22" s="92"/>
      <c r="O22" s="92"/>
      <c r="P22" s="92"/>
      <c r="Q22" s="92"/>
      <c r="R22" s="103" t="str">
        <f t="shared" si="2"/>
        <v/>
      </c>
    </row>
    <row r="23" ht="15" customHeight="1" spans="1:18">
      <c r="A23" s="89" t="str">
        <f>IF(设置!C35="","",设置!C35)</f>
        <v/>
      </c>
      <c r="B23" s="90" t="str">
        <f>IF(设置!D35="","",设置!D35)</f>
        <v/>
      </c>
      <c r="C23" s="91"/>
      <c r="D23" s="92"/>
      <c r="E23" s="92"/>
      <c r="F23" s="92"/>
      <c r="G23" s="92"/>
      <c r="H23" s="92"/>
      <c r="I23" s="98" t="str">
        <f t="shared" si="1"/>
        <v/>
      </c>
      <c r="J23" s="99" t="str">
        <f>IF(设置!C65="","",设置!C65)</f>
        <v/>
      </c>
      <c r="K23" s="90" t="str">
        <f>IF(设置!D65="","",设置!D65)</f>
        <v/>
      </c>
      <c r="L23" s="91"/>
      <c r="M23" s="92"/>
      <c r="N23" s="92"/>
      <c r="O23" s="92"/>
      <c r="P23" s="92"/>
      <c r="Q23" s="92"/>
      <c r="R23" s="103" t="str">
        <f t="shared" si="2"/>
        <v/>
      </c>
    </row>
    <row r="24" ht="15" customHeight="1" spans="1:18">
      <c r="A24" s="89" t="str">
        <f>IF(设置!C36="","",设置!C36)</f>
        <v/>
      </c>
      <c r="B24" s="90" t="str">
        <f>IF(设置!D36="","",设置!D36)</f>
        <v/>
      </c>
      <c r="C24" s="91"/>
      <c r="D24" s="92"/>
      <c r="E24" s="92"/>
      <c r="F24" s="92"/>
      <c r="G24" s="92"/>
      <c r="H24" s="92"/>
      <c r="I24" s="98" t="str">
        <f t="shared" si="1"/>
        <v/>
      </c>
      <c r="J24" s="99" t="str">
        <f>IF(设置!C66="","",设置!C66)</f>
        <v/>
      </c>
      <c r="K24" s="90" t="str">
        <f>IF(设置!D66="","",设置!D66)</f>
        <v/>
      </c>
      <c r="L24" s="92"/>
      <c r="M24" s="92"/>
      <c r="N24" s="92"/>
      <c r="O24" s="92"/>
      <c r="P24" s="92"/>
      <c r="Q24" s="92"/>
      <c r="R24" s="103" t="str">
        <f t="shared" si="2"/>
        <v/>
      </c>
    </row>
    <row r="25" ht="15" customHeight="1" spans="1:18">
      <c r="A25" s="89" t="str">
        <f>IF(设置!C37="","",设置!C37)</f>
        <v/>
      </c>
      <c r="B25" s="90" t="str">
        <f>IF(设置!D37="","",设置!D37)</f>
        <v/>
      </c>
      <c r="C25" s="91"/>
      <c r="D25" s="92"/>
      <c r="E25" s="92"/>
      <c r="F25" s="92"/>
      <c r="G25" s="92"/>
      <c r="H25" s="92"/>
      <c r="I25" s="98" t="str">
        <f t="shared" si="1"/>
        <v/>
      </c>
      <c r="J25" s="99" t="str">
        <f>IF(设置!C67="","",设置!C67)</f>
        <v/>
      </c>
      <c r="K25" s="90" t="str">
        <f>IF(设置!D67="","",设置!D67)</f>
        <v/>
      </c>
      <c r="L25" s="92"/>
      <c r="M25" s="92"/>
      <c r="N25" s="92"/>
      <c r="O25" s="92"/>
      <c r="P25" s="92"/>
      <c r="Q25" s="92"/>
      <c r="R25" s="103" t="str">
        <f t="shared" si="2"/>
        <v/>
      </c>
    </row>
    <row r="26" ht="15" customHeight="1" spans="1:18">
      <c r="A26" s="89" t="str">
        <f>IF(设置!C38="","",设置!C38)</f>
        <v/>
      </c>
      <c r="B26" s="90" t="str">
        <f>IF(设置!D38="","",设置!D38)</f>
        <v/>
      </c>
      <c r="C26" s="91"/>
      <c r="D26" s="92"/>
      <c r="E26" s="92"/>
      <c r="F26" s="92"/>
      <c r="G26" s="92"/>
      <c r="H26" s="92"/>
      <c r="I26" s="98" t="str">
        <f t="shared" si="1"/>
        <v/>
      </c>
      <c r="J26" s="99" t="str">
        <f>IF(设置!C68="","",设置!C68)</f>
        <v/>
      </c>
      <c r="K26" s="90" t="str">
        <f>IF(设置!D68="","",设置!D68)</f>
        <v/>
      </c>
      <c r="L26" s="92"/>
      <c r="M26" s="92"/>
      <c r="N26" s="92"/>
      <c r="O26" s="92"/>
      <c r="P26" s="92"/>
      <c r="Q26" s="92"/>
      <c r="R26" s="103" t="str">
        <f t="shared" si="2"/>
        <v/>
      </c>
    </row>
    <row r="27" ht="15" customHeight="1" spans="1:18">
      <c r="A27" s="89" t="str">
        <f>IF(设置!C39="","",设置!C39)</f>
        <v/>
      </c>
      <c r="B27" s="90" t="str">
        <f>IF(设置!D39="","",设置!D39)</f>
        <v/>
      </c>
      <c r="C27" s="91"/>
      <c r="D27" s="92"/>
      <c r="E27" s="92"/>
      <c r="F27" s="92"/>
      <c r="G27" s="92"/>
      <c r="H27" s="92"/>
      <c r="I27" s="98" t="str">
        <f t="shared" si="1"/>
        <v/>
      </c>
      <c r="J27" s="99" t="str">
        <f>IF(设置!C69="","",设置!C69)</f>
        <v/>
      </c>
      <c r="K27" s="90" t="str">
        <f>IF(设置!D69="","",设置!D69)</f>
        <v/>
      </c>
      <c r="L27" s="92"/>
      <c r="M27" s="92"/>
      <c r="N27" s="92"/>
      <c r="O27" s="92"/>
      <c r="P27" s="92"/>
      <c r="Q27" s="92"/>
      <c r="R27" s="103" t="str">
        <f t="shared" si="2"/>
        <v/>
      </c>
    </row>
    <row r="28" ht="15" customHeight="1" spans="1:18">
      <c r="A28" s="89" t="str">
        <f>IF(设置!C40="","",设置!C40)</f>
        <v/>
      </c>
      <c r="B28" s="90" t="str">
        <f>IF(设置!D40="","",设置!D40)</f>
        <v/>
      </c>
      <c r="C28" s="91"/>
      <c r="D28" s="92"/>
      <c r="E28" s="92"/>
      <c r="F28" s="92"/>
      <c r="G28" s="92"/>
      <c r="H28" s="92"/>
      <c r="I28" s="98" t="str">
        <f t="shared" si="1"/>
        <v/>
      </c>
      <c r="J28" s="99" t="str">
        <f>IF(设置!C70="","",设置!C70)</f>
        <v/>
      </c>
      <c r="K28" s="90" t="str">
        <f>IF(设置!D70="","",设置!D70)</f>
        <v/>
      </c>
      <c r="L28" s="92"/>
      <c r="M28" s="92"/>
      <c r="N28" s="92"/>
      <c r="O28" s="92"/>
      <c r="P28" s="92"/>
      <c r="Q28" s="92"/>
      <c r="R28" s="103" t="str">
        <f t="shared" si="2"/>
        <v/>
      </c>
    </row>
    <row r="29" ht="15" customHeight="1" spans="1:18">
      <c r="A29" s="89" t="str">
        <f>IF(设置!C41="","",设置!C41)</f>
        <v/>
      </c>
      <c r="B29" s="90" t="str">
        <f>IF(设置!D41="","",设置!D41)</f>
        <v/>
      </c>
      <c r="C29" s="91"/>
      <c r="D29" s="92"/>
      <c r="E29" s="92"/>
      <c r="F29" s="92"/>
      <c r="G29" s="92"/>
      <c r="H29" s="92"/>
      <c r="I29" s="98" t="str">
        <f t="shared" si="1"/>
        <v/>
      </c>
      <c r="J29" s="99" t="str">
        <f>IF(设置!C71="","",设置!C71)</f>
        <v/>
      </c>
      <c r="K29" s="90" t="str">
        <f>IF(设置!D71="","",设置!D71)</f>
        <v/>
      </c>
      <c r="L29" s="92"/>
      <c r="M29" s="92"/>
      <c r="N29" s="92"/>
      <c r="O29" s="92"/>
      <c r="P29" s="92"/>
      <c r="Q29" s="92"/>
      <c r="R29" s="103" t="str">
        <f t="shared" si="2"/>
        <v/>
      </c>
    </row>
    <row r="30" ht="15" customHeight="1" spans="1:18">
      <c r="A30" s="89" t="str">
        <f>IF(设置!C42="","",设置!C42)</f>
        <v/>
      </c>
      <c r="B30" s="90" t="str">
        <f>IF(设置!D42="","",设置!D42)</f>
        <v/>
      </c>
      <c r="C30" s="91"/>
      <c r="D30" s="92"/>
      <c r="E30" s="92"/>
      <c r="F30" s="92"/>
      <c r="G30" s="92"/>
      <c r="H30" s="92"/>
      <c r="I30" s="98" t="str">
        <f t="shared" si="1"/>
        <v/>
      </c>
      <c r="J30" s="99" t="str">
        <f>IF(设置!C72="","",设置!C72)</f>
        <v/>
      </c>
      <c r="K30" s="90" t="str">
        <f>IF(设置!D72="","",设置!D72)</f>
        <v/>
      </c>
      <c r="L30" s="92"/>
      <c r="M30" s="92"/>
      <c r="N30" s="92"/>
      <c r="O30" s="92"/>
      <c r="P30" s="92"/>
      <c r="Q30" s="92"/>
      <c r="R30" s="103" t="str">
        <f t="shared" si="2"/>
        <v/>
      </c>
    </row>
    <row r="31" ht="15" customHeight="1" spans="1:18">
      <c r="A31" s="89" t="str">
        <f>IF(设置!C43="","",设置!C43)</f>
        <v/>
      </c>
      <c r="B31" s="90" t="str">
        <f>IF(设置!D43="","",设置!D43)</f>
        <v/>
      </c>
      <c r="C31" s="91"/>
      <c r="D31" s="92"/>
      <c r="E31" s="92"/>
      <c r="F31" s="92"/>
      <c r="G31" s="92"/>
      <c r="H31" s="92"/>
      <c r="I31" s="98" t="str">
        <f t="shared" si="1"/>
        <v/>
      </c>
      <c r="J31" s="99" t="str">
        <f>IF(设置!C73="","",设置!C73)</f>
        <v/>
      </c>
      <c r="K31" s="90" t="str">
        <f>IF(设置!D73="","",设置!D73)</f>
        <v/>
      </c>
      <c r="L31" s="92"/>
      <c r="M31" s="92"/>
      <c r="N31" s="92"/>
      <c r="O31" s="92"/>
      <c r="P31" s="92"/>
      <c r="Q31" s="92"/>
      <c r="R31" s="103" t="str">
        <f t="shared" si="2"/>
        <v/>
      </c>
    </row>
    <row r="32" ht="15" customHeight="1" spans="1:18">
      <c r="A32" s="89" t="str">
        <f>IF(设置!C44="","",设置!C44)</f>
        <v/>
      </c>
      <c r="B32" s="90" t="str">
        <f>IF(设置!D44="","",设置!D44)</f>
        <v/>
      </c>
      <c r="C32" s="91"/>
      <c r="D32" s="92"/>
      <c r="E32" s="92"/>
      <c r="F32" s="92"/>
      <c r="G32" s="92"/>
      <c r="H32" s="92"/>
      <c r="I32" s="98" t="str">
        <f t="shared" si="1"/>
        <v/>
      </c>
      <c r="J32" s="99" t="str">
        <f>IF(设置!C74="","",设置!C74)</f>
        <v/>
      </c>
      <c r="K32" s="90" t="str">
        <f>IF(设置!D74="","",设置!D74)</f>
        <v/>
      </c>
      <c r="L32" s="92"/>
      <c r="M32" s="92"/>
      <c r="N32" s="92"/>
      <c r="O32" s="92"/>
      <c r="P32" s="92"/>
      <c r="Q32" s="92"/>
      <c r="R32" s="103" t="str">
        <f t="shared" si="2"/>
        <v/>
      </c>
    </row>
    <row r="33" ht="15" customHeight="1" spans="1:18">
      <c r="A33" s="89" t="str">
        <f>IF(设置!C45="","",设置!C45)</f>
        <v/>
      </c>
      <c r="B33" s="90" t="str">
        <f>IF(设置!D45="","",设置!D45)</f>
        <v/>
      </c>
      <c r="C33" s="91"/>
      <c r="D33" s="92"/>
      <c r="E33" s="92"/>
      <c r="F33" s="92"/>
      <c r="G33" s="92"/>
      <c r="H33" s="92"/>
      <c r="I33" s="98" t="str">
        <f t="shared" si="1"/>
        <v/>
      </c>
      <c r="J33" s="99" t="str">
        <f>IF(设置!C75="","",设置!C75)</f>
        <v/>
      </c>
      <c r="K33" s="90" t="str">
        <f>IF(设置!D75="","",设置!D75)</f>
        <v/>
      </c>
      <c r="L33" s="92"/>
      <c r="M33" s="92"/>
      <c r="N33" s="92"/>
      <c r="O33" s="92"/>
      <c r="P33" s="92"/>
      <c r="Q33" s="92"/>
      <c r="R33" s="103" t="str">
        <f t="shared" si="2"/>
        <v/>
      </c>
    </row>
  </sheetData>
  <sheetProtection algorithmName="SHA-512" hashValue="WoYassIvr3A+Yg4uAG2fIGzXJtNBCcL3ts1679Q3FaFfF83KLcSFafJN5vZSQRJ7a331l/uis5BqzwpwRdJJ1A==" saltValue="R8bAHR4mUUP9s11yzu9hyw==" spinCount="100000" sheet="1" objects="1"/>
  <mergeCells count="9">
    <mergeCell ref="A1:R1"/>
    <mergeCell ref="C2:H2"/>
    <mergeCell ref="L2:Q2"/>
    <mergeCell ref="A2:A3"/>
    <mergeCell ref="B2:B3"/>
    <mergeCell ref="I2:I3"/>
    <mergeCell ref="J2:J3"/>
    <mergeCell ref="K2:K3"/>
    <mergeCell ref="R2:R3"/>
  </mergeCells>
  <printOptions horizontalCentered="1"/>
  <pageMargins left="0.984027777777778" right="0.590277777777778" top="0.786805555555556" bottom="0.590277777777778" header="0.511805555555556" footer="0.393055555555556"/>
  <pageSetup paperSize="9" orientation="landscape" horizontalDpi="1200" verticalDpi="1200"/>
  <headerFooter alignWithMargins="0">
    <oddFooter>&amp;C第&amp;P页   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"/>
  <sheetViews>
    <sheetView zoomScale="70" zoomScaleNormal="70" workbookViewId="0">
      <selection activeCell="N28" sqref="N28"/>
    </sheetView>
  </sheetViews>
  <sheetFormatPr defaultColWidth="8.63716814159292" defaultRowHeight="13.85"/>
  <cols>
    <col min="1" max="1" width="12.3274336283186" style="79" customWidth="1"/>
    <col min="2" max="2" width="9.99115044247788" customWidth="1"/>
    <col min="3" max="7" width="5.70796460176991" style="1" customWidth="1"/>
    <col min="8" max="9" width="5.70796460176991" style="13" customWidth="1"/>
    <col min="10" max="10" width="12.4247787610619" style="1" customWidth="1"/>
    <col min="11" max="11" width="10.4070796460177" style="1" customWidth="1"/>
    <col min="12" max="15" width="5.70796460176991" style="1" customWidth="1"/>
    <col min="16" max="17" width="5.70796460176991" customWidth="1"/>
    <col min="18" max="18" width="5.91150442477876" style="1" customWidth="1"/>
  </cols>
  <sheetData>
    <row r="1" ht="28" customHeight="1" spans="1:18">
      <c r="A1" s="80" t="str">
        <f>_xlfn.CONCAT("兰州文理学院","    ",设置!B14,"   《",设置!B2,"》课程   ",设置!C10)</f>
        <v>兰州文理学院     XXXXXXXXXX班   《XXXXXXXXXXXXXX》课程   XXXXX成绩登记表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ht="15" customHeight="1" spans="1:18">
      <c r="A2" s="81" t="s">
        <v>27</v>
      </c>
      <c r="B2" s="82" t="s">
        <v>28</v>
      </c>
      <c r="C2" s="83" t="s">
        <v>154</v>
      </c>
      <c r="D2" s="84"/>
      <c r="E2" s="84"/>
      <c r="F2" s="84"/>
      <c r="G2" s="84"/>
      <c r="H2" s="84"/>
      <c r="I2" s="93" t="s">
        <v>155</v>
      </c>
      <c r="J2" s="94" t="s">
        <v>27</v>
      </c>
      <c r="K2" s="82" t="s">
        <v>28</v>
      </c>
      <c r="L2" s="83" t="s">
        <v>154</v>
      </c>
      <c r="M2" s="84"/>
      <c r="N2" s="84"/>
      <c r="O2" s="84"/>
      <c r="P2" s="84"/>
      <c r="Q2" s="100"/>
      <c r="R2" s="101" t="str">
        <f>I2</f>
        <v>总评
成绩</v>
      </c>
    </row>
    <row r="3" ht="36" customHeight="1" spans="1:18">
      <c r="A3" s="85"/>
      <c r="B3" s="86"/>
      <c r="C3" s="87"/>
      <c r="D3" s="87"/>
      <c r="E3" s="87"/>
      <c r="F3" s="87"/>
      <c r="G3" s="87"/>
      <c r="H3" s="88"/>
      <c r="I3" s="95"/>
      <c r="J3" s="96"/>
      <c r="K3" s="86"/>
      <c r="L3" s="97" t="str">
        <f t="shared" ref="L3:Q3" si="0">IF(C3="","",C3)</f>
        <v/>
      </c>
      <c r="M3" s="97" t="str">
        <f t="shared" si="0"/>
        <v/>
      </c>
      <c r="N3" s="97" t="str">
        <f t="shared" si="0"/>
        <v/>
      </c>
      <c r="O3" s="97" t="str">
        <f t="shared" si="0"/>
        <v/>
      </c>
      <c r="P3" s="97" t="str">
        <f t="shared" si="0"/>
        <v/>
      </c>
      <c r="Q3" s="97" t="str">
        <f t="shared" si="0"/>
        <v/>
      </c>
      <c r="R3" s="102"/>
    </row>
    <row r="4" ht="15" customHeight="1" spans="1:18">
      <c r="A4" s="89" t="str">
        <f>IF(设置!C16="","",设置!C16)</f>
        <v/>
      </c>
      <c r="B4" s="90" t="str">
        <f>IF(设置!D16="","",设置!D16)</f>
        <v/>
      </c>
      <c r="C4" s="91"/>
      <c r="D4" s="92"/>
      <c r="E4" s="92"/>
      <c r="F4" s="92"/>
      <c r="G4" s="92"/>
      <c r="H4" s="92"/>
      <c r="I4" s="98" t="str">
        <f>IF(A4="","",IF(SUM(C4:H4)=0,"",ROUND(AVERAGE(C4:H4),0)))</f>
        <v/>
      </c>
      <c r="J4" s="99" t="str">
        <f>IF(设置!C46="","",设置!C46)</f>
        <v/>
      </c>
      <c r="K4" s="90" t="str">
        <f>IF(设置!D46="","",设置!D46)</f>
        <v/>
      </c>
      <c r="L4" s="91"/>
      <c r="M4" s="92"/>
      <c r="N4" s="92"/>
      <c r="O4" s="92"/>
      <c r="P4" s="92"/>
      <c r="Q4" s="92"/>
      <c r="R4" s="103" t="str">
        <f>IF(J4="","",IF(SUM(L4:Q4)=0,"",ROUND(AVERAGE(L4:Q4),0)))</f>
        <v/>
      </c>
    </row>
    <row r="5" ht="15" customHeight="1" spans="1:18">
      <c r="A5" s="89" t="str">
        <f>IF(设置!C17="","",设置!C17)</f>
        <v/>
      </c>
      <c r="B5" s="90" t="str">
        <f>IF(设置!D17="","",设置!D17)</f>
        <v/>
      </c>
      <c r="C5" s="91"/>
      <c r="D5" s="92"/>
      <c r="E5" s="92"/>
      <c r="F5" s="92"/>
      <c r="G5" s="92"/>
      <c r="H5" s="92"/>
      <c r="I5" s="98" t="str">
        <f t="shared" ref="I5:I33" si="1">IF(A5="","",IF(SUM(C5:H5)=0,"",ROUND(AVERAGE(C5:H5),0)))</f>
        <v/>
      </c>
      <c r="J5" s="99" t="str">
        <f>IF(设置!C47="","",设置!C47)</f>
        <v/>
      </c>
      <c r="K5" s="90" t="str">
        <f>IF(设置!D47="","",设置!D47)</f>
        <v/>
      </c>
      <c r="L5" s="91"/>
      <c r="M5" s="92"/>
      <c r="N5" s="92"/>
      <c r="O5" s="92"/>
      <c r="P5" s="92"/>
      <c r="Q5" s="92"/>
      <c r="R5" s="103" t="str">
        <f t="shared" ref="R5:R33" si="2">IF(J5="","",IF(SUM(L5:Q5)=0,"",ROUND(AVERAGE(L5:Q5),0)))</f>
        <v/>
      </c>
    </row>
    <row r="6" ht="15" customHeight="1" spans="1:18">
      <c r="A6" s="89" t="str">
        <f>IF(设置!C18="","",设置!C18)</f>
        <v/>
      </c>
      <c r="B6" s="90" t="str">
        <f>IF(设置!D18="","",设置!D18)</f>
        <v/>
      </c>
      <c r="C6" s="91"/>
      <c r="D6" s="92"/>
      <c r="E6" s="92"/>
      <c r="F6" s="92"/>
      <c r="G6" s="92"/>
      <c r="H6" s="92"/>
      <c r="I6" s="98" t="str">
        <f t="shared" si="1"/>
        <v/>
      </c>
      <c r="J6" s="99" t="str">
        <f>IF(设置!C48="","",设置!C48)</f>
        <v/>
      </c>
      <c r="K6" s="90" t="str">
        <f>IF(设置!D48="","",设置!D48)</f>
        <v/>
      </c>
      <c r="L6" s="91"/>
      <c r="M6" s="92"/>
      <c r="N6" s="92"/>
      <c r="O6" s="92"/>
      <c r="P6" s="92"/>
      <c r="Q6" s="92"/>
      <c r="R6" s="103" t="str">
        <f t="shared" si="2"/>
        <v/>
      </c>
    </row>
    <row r="7" ht="15" customHeight="1" spans="1:18">
      <c r="A7" s="89" t="str">
        <f>IF(设置!C19="","",设置!C19)</f>
        <v/>
      </c>
      <c r="B7" s="90" t="str">
        <f>IF(设置!D19="","",设置!D19)</f>
        <v/>
      </c>
      <c r="C7" s="91"/>
      <c r="D7" s="92"/>
      <c r="E7" s="92"/>
      <c r="F7" s="92"/>
      <c r="G7" s="92"/>
      <c r="H7" s="92"/>
      <c r="I7" s="98" t="str">
        <f t="shared" si="1"/>
        <v/>
      </c>
      <c r="J7" s="99" t="str">
        <f>IF(设置!C49="","",设置!C49)</f>
        <v/>
      </c>
      <c r="K7" s="90" t="str">
        <f>IF(设置!D49="","",设置!D49)</f>
        <v/>
      </c>
      <c r="L7" s="91"/>
      <c r="M7" s="92"/>
      <c r="N7" s="92"/>
      <c r="O7" s="92"/>
      <c r="P7" s="92"/>
      <c r="Q7" s="92"/>
      <c r="R7" s="103" t="str">
        <f t="shared" si="2"/>
        <v/>
      </c>
    </row>
    <row r="8" ht="15" customHeight="1" spans="1:18">
      <c r="A8" s="89" t="str">
        <f>IF(设置!C20="","",设置!C20)</f>
        <v/>
      </c>
      <c r="B8" s="90" t="str">
        <f>IF(设置!D20="","",设置!D20)</f>
        <v/>
      </c>
      <c r="C8" s="91"/>
      <c r="D8" s="92"/>
      <c r="E8" s="92"/>
      <c r="F8" s="92"/>
      <c r="G8" s="92"/>
      <c r="H8" s="92"/>
      <c r="I8" s="98" t="str">
        <f t="shared" si="1"/>
        <v/>
      </c>
      <c r="J8" s="99" t="str">
        <f>IF(设置!C50="","",设置!C50)</f>
        <v/>
      </c>
      <c r="K8" s="90" t="str">
        <f>IF(设置!D50="","",设置!D50)</f>
        <v/>
      </c>
      <c r="L8" s="91"/>
      <c r="M8" s="92"/>
      <c r="N8" s="92"/>
      <c r="O8" s="92"/>
      <c r="P8" s="92"/>
      <c r="Q8" s="92"/>
      <c r="R8" s="103" t="str">
        <f t="shared" si="2"/>
        <v/>
      </c>
    </row>
    <row r="9" ht="15" customHeight="1" spans="1:18">
      <c r="A9" s="89" t="str">
        <f>IF(设置!C21="","",设置!C21)</f>
        <v/>
      </c>
      <c r="B9" s="90" t="str">
        <f>IF(设置!D21="","",设置!D21)</f>
        <v/>
      </c>
      <c r="C9" s="91"/>
      <c r="D9" s="92"/>
      <c r="E9" s="92"/>
      <c r="F9" s="92"/>
      <c r="G9" s="92"/>
      <c r="H9" s="92"/>
      <c r="I9" s="98" t="str">
        <f t="shared" si="1"/>
        <v/>
      </c>
      <c r="J9" s="99" t="str">
        <f>IF(设置!C51="","",设置!C51)</f>
        <v/>
      </c>
      <c r="K9" s="90" t="str">
        <f>IF(设置!D51="","",设置!D51)</f>
        <v/>
      </c>
      <c r="L9" s="91"/>
      <c r="M9" s="92"/>
      <c r="N9" s="92"/>
      <c r="O9" s="92"/>
      <c r="P9" s="92"/>
      <c r="Q9" s="92"/>
      <c r="R9" s="103" t="str">
        <f t="shared" si="2"/>
        <v/>
      </c>
    </row>
    <row r="10" ht="15" customHeight="1" spans="1:18">
      <c r="A10" s="89" t="str">
        <f>IF(设置!C22="","",设置!C22)</f>
        <v/>
      </c>
      <c r="B10" s="90" t="str">
        <f>IF(设置!D22="","",设置!D22)</f>
        <v/>
      </c>
      <c r="C10" s="91"/>
      <c r="D10" s="92"/>
      <c r="E10" s="92"/>
      <c r="F10" s="92"/>
      <c r="G10" s="92"/>
      <c r="H10" s="92"/>
      <c r="I10" s="98" t="str">
        <f t="shared" si="1"/>
        <v/>
      </c>
      <c r="J10" s="99" t="str">
        <f>IF(设置!C52="","",设置!C52)</f>
        <v/>
      </c>
      <c r="K10" s="90" t="str">
        <f>IF(设置!D52="","",设置!D52)</f>
        <v/>
      </c>
      <c r="L10" s="91"/>
      <c r="M10" s="92"/>
      <c r="N10" s="92"/>
      <c r="O10" s="92"/>
      <c r="P10" s="92"/>
      <c r="Q10" s="92"/>
      <c r="R10" s="103" t="str">
        <f t="shared" si="2"/>
        <v/>
      </c>
    </row>
    <row r="11" ht="15" customHeight="1" spans="1:18">
      <c r="A11" s="89" t="str">
        <f>IF(设置!C23="","",设置!C23)</f>
        <v/>
      </c>
      <c r="B11" s="90" t="str">
        <f>IF(设置!D23="","",设置!D23)</f>
        <v/>
      </c>
      <c r="C11" s="91"/>
      <c r="D11" s="92"/>
      <c r="E11" s="92"/>
      <c r="F11" s="92"/>
      <c r="G11" s="92"/>
      <c r="H11" s="92"/>
      <c r="I11" s="98" t="str">
        <f t="shared" si="1"/>
        <v/>
      </c>
      <c r="J11" s="99" t="str">
        <f>IF(设置!C53="","",设置!C53)</f>
        <v/>
      </c>
      <c r="K11" s="90" t="str">
        <f>IF(设置!D53="","",设置!D53)</f>
        <v/>
      </c>
      <c r="L11" s="91"/>
      <c r="M11" s="92"/>
      <c r="N11" s="92"/>
      <c r="O11" s="92"/>
      <c r="P11" s="92"/>
      <c r="Q11" s="92"/>
      <c r="R11" s="103" t="str">
        <f t="shared" si="2"/>
        <v/>
      </c>
    </row>
    <row r="12" ht="15" customHeight="1" spans="1:18">
      <c r="A12" s="89" t="str">
        <f>IF(设置!C24="","",设置!C24)</f>
        <v/>
      </c>
      <c r="B12" s="90" t="str">
        <f>IF(设置!D24="","",设置!D24)</f>
        <v/>
      </c>
      <c r="C12" s="91"/>
      <c r="D12" s="92"/>
      <c r="E12" s="92"/>
      <c r="F12" s="92"/>
      <c r="G12" s="92"/>
      <c r="H12" s="92"/>
      <c r="I12" s="98" t="str">
        <f t="shared" si="1"/>
        <v/>
      </c>
      <c r="J12" s="99" t="str">
        <f>IF(设置!C54="","",设置!C54)</f>
        <v/>
      </c>
      <c r="K12" s="90" t="str">
        <f>IF(设置!D54="","",设置!D54)</f>
        <v/>
      </c>
      <c r="L12" s="91"/>
      <c r="M12" s="92"/>
      <c r="N12" s="92"/>
      <c r="O12" s="92"/>
      <c r="P12" s="92"/>
      <c r="Q12" s="92"/>
      <c r="R12" s="103" t="str">
        <f t="shared" si="2"/>
        <v/>
      </c>
    </row>
    <row r="13" ht="15" customHeight="1" spans="1:18">
      <c r="A13" s="89" t="str">
        <f>IF(设置!C25="","",设置!C25)</f>
        <v/>
      </c>
      <c r="B13" s="90" t="str">
        <f>IF(设置!D25="","",设置!D25)</f>
        <v/>
      </c>
      <c r="C13" s="91"/>
      <c r="D13" s="92"/>
      <c r="E13" s="92"/>
      <c r="F13" s="92"/>
      <c r="G13" s="92"/>
      <c r="H13" s="92"/>
      <c r="I13" s="98" t="str">
        <f t="shared" si="1"/>
        <v/>
      </c>
      <c r="J13" s="99" t="str">
        <f>IF(设置!C55="","",设置!C55)</f>
        <v/>
      </c>
      <c r="K13" s="90" t="str">
        <f>IF(设置!D55="","",设置!D55)</f>
        <v/>
      </c>
      <c r="L13" s="91"/>
      <c r="M13" s="92"/>
      <c r="N13" s="92"/>
      <c r="O13" s="92"/>
      <c r="P13" s="92"/>
      <c r="Q13" s="92"/>
      <c r="R13" s="103" t="str">
        <f t="shared" si="2"/>
        <v/>
      </c>
    </row>
    <row r="14" ht="15" customHeight="1" spans="1:18">
      <c r="A14" s="89" t="str">
        <f>IF(设置!C26="","",设置!C26)</f>
        <v/>
      </c>
      <c r="B14" s="90" t="str">
        <f>IF(设置!D26="","",设置!D26)</f>
        <v/>
      </c>
      <c r="C14" s="91"/>
      <c r="D14" s="92"/>
      <c r="E14" s="92"/>
      <c r="F14" s="92"/>
      <c r="G14" s="92"/>
      <c r="H14" s="92"/>
      <c r="I14" s="98" t="str">
        <f t="shared" si="1"/>
        <v/>
      </c>
      <c r="J14" s="99" t="str">
        <f>IF(设置!C56="","",设置!C56)</f>
        <v/>
      </c>
      <c r="K14" s="90" t="str">
        <f>IF(设置!D56="","",设置!D56)</f>
        <v/>
      </c>
      <c r="L14" s="91"/>
      <c r="M14" s="92"/>
      <c r="N14" s="92"/>
      <c r="O14" s="92"/>
      <c r="P14" s="92"/>
      <c r="Q14" s="92"/>
      <c r="R14" s="103" t="str">
        <f t="shared" si="2"/>
        <v/>
      </c>
    </row>
    <row r="15" ht="15" customHeight="1" spans="1:18">
      <c r="A15" s="89" t="str">
        <f>IF(设置!C27="","",设置!C27)</f>
        <v/>
      </c>
      <c r="B15" s="90" t="str">
        <f>IF(设置!D27="","",设置!D27)</f>
        <v/>
      </c>
      <c r="C15" s="91"/>
      <c r="D15" s="92"/>
      <c r="E15" s="92"/>
      <c r="F15" s="92"/>
      <c r="G15" s="92"/>
      <c r="H15" s="92"/>
      <c r="I15" s="98" t="str">
        <f t="shared" si="1"/>
        <v/>
      </c>
      <c r="J15" s="99" t="str">
        <f>IF(设置!C57="","",设置!C57)</f>
        <v/>
      </c>
      <c r="K15" s="90" t="str">
        <f>IF(设置!D57="","",设置!D57)</f>
        <v/>
      </c>
      <c r="L15" s="91"/>
      <c r="M15" s="92"/>
      <c r="N15" s="92"/>
      <c r="O15" s="92"/>
      <c r="P15" s="92"/>
      <c r="Q15" s="92"/>
      <c r="R15" s="103" t="str">
        <f t="shared" si="2"/>
        <v/>
      </c>
    </row>
    <row r="16" ht="15" customHeight="1" spans="1:18">
      <c r="A16" s="89" t="str">
        <f>IF(设置!C28="","",设置!C28)</f>
        <v/>
      </c>
      <c r="B16" s="90" t="str">
        <f>IF(设置!D28="","",设置!D28)</f>
        <v/>
      </c>
      <c r="C16" s="91"/>
      <c r="D16" s="92"/>
      <c r="E16" s="92"/>
      <c r="F16" s="92"/>
      <c r="G16" s="92"/>
      <c r="H16" s="92"/>
      <c r="I16" s="98" t="str">
        <f t="shared" si="1"/>
        <v/>
      </c>
      <c r="J16" s="99" t="str">
        <f>IF(设置!C58="","",设置!C58)</f>
        <v/>
      </c>
      <c r="K16" s="90" t="str">
        <f>IF(设置!D58="","",设置!D58)</f>
        <v/>
      </c>
      <c r="L16" s="91"/>
      <c r="M16" s="92"/>
      <c r="N16" s="92"/>
      <c r="O16" s="92"/>
      <c r="P16" s="92"/>
      <c r="Q16" s="92"/>
      <c r="R16" s="103" t="str">
        <f t="shared" si="2"/>
        <v/>
      </c>
    </row>
    <row r="17" ht="15" customHeight="1" spans="1:18">
      <c r="A17" s="89" t="str">
        <f>IF(设置!C29="","",设置!C29)</f>
        <v/>
      </c>
      <c r="B17" s="90" t="str">
        <f>IF(设置!D29="","",设置!D29)</f>
        <v/>
      </c>
      <c r="C17" s="91"/>
      <c r="D17" s="92"/>
      <c r="E17" s="92"/>
      <c r="F17" s="92"/>
      <c r="G17" s="92"/>
      <c r="H17" s="92"/>
      <c r="I17" s="98" t="str">
        <f t="shared" si="1"/>
        <v/>
      </c>
      <c r="J17" s="99" t="str">
        <f>IF(设置!C59="","",设置!C59)</f>
        <v/>
      </c>
      <c r="K17" s="90" t="str">
        <f>IF(设置!D59="","",设置!D59)</f>
        <v/>
      </c>
      <c r="L17" s="91"/>
      <c r="M17" s="92"/>
      <c r="N17" s="92"/>
      <c r="O17" s="92"/>
      <c r="P17" s="92"/>
      <c r="Q17" s="92"/>
      <c r="R17" s="103" t="str">
        <f t="shared" si="2"/>
        <v/>
      </c>
    </row>
    <row r="18" ht="15" customHeight="1" spans="1:18">
      <c r="A18" s="89" t="str">
        <f>IF(设置!C30="","",设置!C30)</f>
        <v/>
      </c>
      <c r="B18" s="90" t="str">
        <f>IF(设置!D30="","",设置!D30)</f>
        <v/>
      </c>
      <c r="C18" s="91"/>
      <c r="D18" s="92"/>
      <c r="E18" s="92"/>
      <c r="F18" s="92"/>
      <c r="G18" s="92"/>
      <c r="H18" s="92"/>
      <c r="I18" s="98" t="str">
        <f t="shared" si="1"/>
        <v/>
      </c>
      <c r="J18" s="99" t="str">
        <f>IF(设置!C60="","",设置!C60)</f>
        <v/>
      </c>
      <c r="K18" s="90" t="str">
        <f>IF(设置!D60="","",设置!D60)</f>
        <v/>
      </c>
      <c r="L18" s="91"/>
      <c r="M18" s="92"/>
      <c r="N18" s="92"/>
      <c r="O18" s="92"/>
      <c r="P18" s="92"/>
      <c r="Q18" s="92"/>
      <c r="R18" s="103" t="str">
        <f t="shared" si="2"/>
        <v/>
      </c>
    </row>
    <row r="19" ht="15" customHeight="1" spans="1:18">
      <c r="A19" s="89" t="str">
        <f>IF(设置!C31="","",设置!C31)</f>
        <v/>
      </c>
      <c r="B19" s="90" t="str">
        <f>IF(设置!D31="","",设置!D31)</f>
        <v/>
      </c>
      <c r="C19" s="91"/>
      <c r="D19" s="92"/>
      <c r="E19" s="92"/>
      <c r="F19" s="92"/>
      <c r="G19" s="92"/>
      <c r="H19" s="92"/>
      <c r="I19" s="98" t="str">
        <f t="shared" si="1"/>
        <v/>
      </c>
      <c r="J19" s="99" t="str">
        <f>IF(设置!C61="","",设置!C61)</f>
        <v/>
      </c>
      <c r="K19" s="90" t="str">
        <f>IF(设置!D61="","",设置!D61)</f>
        <v/>
      </c>
      <c r="L19" s="91"/>
      <c r="M19" s="92"/>
      <c r="N19" s="92"/>
      <c r="O19" s="92"/>
      <c r="P19" s="92"/>
      <c r="Q19" s="92"/>
      <c r="R19" s="103" t="str">
        <f t="shared" si="2"/>
        <v/>
      </c>
    </row>
    <row r="20" ht="15" customHeight="1" spans="1:18">
      <c r="A20" s="89" t="str">
        <f>IF(设置!C32="","",设置!C32)</f>
        <v/>
      </c>
      <c r="B20" s="90" t="str">
        <f>IF(设置!D32="","",设置!D32)</f>
        <v/>
      </c>
      <c r="C20" s="91"/>
      <c r="D20" s="92"/>
      <c r="E20" s="92"/>
      <c r="F20" s="92"/>
      <c r="G20" s="92"/>
      <c r="H20" s="92"/>
      <c r="I20" s="98" t="str">
        <f t="shared" si="1"/>
        <v/>
      </c>
      <c r="J20" s="99" t="str">
        <f>IF(设置!C62="","",设置!C62)</f>
        <v/>
      </c>
      <c r="K20" s="90" t="str">
        <f>IF(设置!D62="","",设置!D62)</f>
        <v/>
      </c>
      <c r="L20" s="91"/>
      <c r="M20" s="92"/>
      <c r="N20" s="92"/>
      <c r="O20" s="92"/>
      <c r="P20" s="92"/>
      <c r="Q20" s="92"/>
      <c r="R20" s="103" t="str">
        <f t="shared" si="2"/>
        <v/>
      </c>
    </row>
    <row r="21" ht="15" customHeight="1" spans="1:18">
      <c r="A21" s="89" t="str">
        <f>IF(设置!C33="","",设置!C33)</f>
        <v/>
      </c>
      <c r="B21" s="90" t="str">
        <f>IF(设置!D33="","",设置!D33)</f>
        <v/>
      </c>
      <c r="C21" s="91"/>
      <c r="D21" s="92"/>
      <c r="E21" s="92"/>
      <c r="F21" s="92"/>
      <c r="G21" s="92"/>
      <c r="H21" s="92"/>
      <c r="I21" s="98" t="str">
        <f t="shared" si="1"/>
        <v/>
      </c>
      <c r="J21" s="99" t="str">
        <f>IF(设置!C63="","",设置!C63)</f>
        <v/>
      </c>
      <c r="K21" s="90" t="str">
        <f>IF(设置!D63="","",设置!D63)</f>
        <v/>
      </c>
      <c r="L21" s="91"/>
      <c r="M21" s="92"/>
      <c r="N21" s="92"/>
      <c r="O21" s="92"/>
      <c r="P21" s="92"/>
      <c r="Q21" s="92"/>
      <c r="R21" s="103" t="str">
        <f t="shared" si="2"/>
        <v/>
      </c>
    </row>
    <row r="22" ht="15" customHeight="1" spans="1:18">
      <c r="A22" s="89" t="str">
        <f>IF(设置!C34="","",设置!C34)</f>
        <v/>
      </c>
      <c r="B22" s="90" t="str">
        <f>IF(设置!D34="","",设置!D34)</f>
        <v/>
      </c>
      <c r="C22" s="91"/>
      <c r="D22" s="92"/>
      <c r="E22" s="92"/>
      <c r="F22" s="92"/>
      <c r="G22" s="92"/>
      <c r="H22" s="92"/>
      <c r="I22" s="98" t="str">
        <f t="shared" si="1"/>
        <v/>
      </c>
      <c r="J22" s="99" t="str">
        <f>IF(设置!C64="","",设置!C64)</f>
        <v/>
      </c>
      <c r="K22" s="90" t="str">
        <f>IF(设置!D64="","",设置!D64)</f>
        <v/>
      </c>
      <c r="L22" s="91"/>
      <c r="M22" s="92"/>
      <c r="N22" s="92"/>
      <c r="O22" s="92"/>
      <c r="P22" s="92"/>
      <c r="Q22" s="92"/>
      <c r="R22" s="103" t="str">
        <f t="shared" si="2"/>
        <v/>
      </c>
    </row>
    <row r="23" ht="15" customHeight="1" spans="1:18">
      <c r="A23" s="89" t="str">
        <f>IF(设置!C35="","",设置!C35)</f>
        <v/>
      </c>
      <c r="B23" s="90" t="str">
        <f>IF(设置!D35="","",设置!D35)</f>
        <v/>
      </c>
      <c r="C23" s="91"/>
      <c r="D23" s="92"/>
      <c r="E23" s="92"/>
      <c r="F23" s="92"/>
      <c r="G23" s="92"/>
      <c r="H23" s="92"/>
      <c r="I23" s="98" t="str">
        <f t="shared" si="1"/>
        <v/>
      </c>
      <c r="J23" s="99" t="str">
        <f>IF(设置!C65="","",设置!C65)</f>
        <v/>
      </c>
      <c r="K23" s="90" t="str">
        <f>IF(设置!D65="","",设置!D65)</f>
        <v/>
      </c>
      <c r="L23" s="91"/>
      <c r="M23" s="92"/>
      <c r="N23" s="92"/>
      <c r="O23" s="92"/>
      <c r="P23" s="92"/>
      <c r="Q23" s="92"/>
      <c r="R23" s="103" t="str">
        <f t="shared" si="2"/>
        <v/>
      </c>
    </row>
    <row r="24" ht="15" customHeight="1" spans="1:18">
      <c r="A24" s="89" t="str">
        <f>IF(设置!C36="","",设置!C36)</f>
        <v/>
      </c>
      <c r="B24" s="90" t="str">
        <f>IF(设置!D36="","",设置!D36)</f>
        <v/>
      </c>
      <c r="C24" s="91"/>
      <c r="D24" s="92"/>
      <c r="E24" s="92"/>
      <c r="F24" s="92"/>
      <c r="G24" s="92"/>
      <c r="H24" s="92"/>
      <c r="I24" s="98" t="str">
        <f t="shared" si="1"/>
        <v/>
      </c>
      <c r="J24" s="99" t="str">
        <f>IF(设置!C66="","",设置!C66)</f>
        <v/>
      </c>
      <c r="K24" s="90" t="str">
        <f>IF(设置!D66="","",设置!D66)</f>
        <v/>
      </c>
      <c r="L24" s="92"/>
      <c r="M24" s="92"/>
      <c r="N24" s="92"/>
      <c r="O24" s="92"/>
      <c r="P24" s="92"/>
      <c r="Q24" s="92"/>
      <c r="R24" s="103" t="str">
        <f t="shared" si="2"/>
        <v/>
      </c>
    </row>
    <row r="25" ht="15" customHeight="1" spans="1:18">
      <c r="A25" s="89" t="str">
        <f>IF(设置!C37="","",设置!C37)</f>
        <v/>
      </c>
      <c r="B25" s="90" t="str">
        <f>IF(设置!D37="","",设置!D37)</f>
        <v/>
      </c>
      <c r="C25" s="91"/>
      <c r="D25" s="92"/>
      <c r="E25" s="92"/>
      <c r="F25" s="92"/>
      <c r="G25" s="92"/>
      <c r="H25" s="92"/>
      <c r="I25" s="98" t="str">
        <f t="shared" si="1"/>
        <v/>
      </c>
      <c r="J25" s="99" t="str">
        <f>IF(设置!C67="","",设置!C67)</f>
        <v/>
      </c>
      <c r="K25" s="90" t="str">
        <f>IF(设置!D67="","",设置!D67)</f>
        <v/>
      </c>
      <c r="L25" s="92"/>
      <c r="M25" s="92"/>
      <c r="N25" s="92"/>
      <c r="O25" s="92"/>
      <c r="P25" s="92"/>
      <c r="Q25" s="92"/>
      <c r="R25" s="103" t="str">
        <f t="shared" si="2"/>
        <v/>
      </c>
    </row>
    <row r="26" ht="15" customHeight="1" spans="1:18">
      <c r="A26" s="89" t="str">
        <f>IF(设置!C38="","",设置!C38)</f>
        <v/>
      </c>
      <c r="B26" s="90" t="str">
        <f>IF(设置!D38="","",设置!D38)</f>
        <v/>
      </c>
      <c r="C26" s="91"/>
      <c r="D26" s="92"/>
      <c r="E26" s="92"/>
      <c r="F26" s="92"/>
      <c r="G26" s="92"/>
      <c r="H26" s="92"/>
      <c r="I26" s="98" t="str">
        <f t="shared" si="1"/>
        <v/>
      </c>
      <c r="J26" s="99" t="str">
        <f>IF(设置!C68="","",设置!C68)</f>
        <v/>
      </c>
      <c r="K26" s="90" t="str">
        <f>IF(设置!D68="","",设置!D68)</f>
        <v/>
      </c>
      <c r="L26" s="92"/>
      <c r="M26" s="92"/>
      <c r="N26" s="92"/>
      <c r="O26" s="92"/>
      <c r="P26" s="92"/>
      <c r="Q26" s="92"/>
      <c r="R26" s="103" t="str">
        <f t="shared" si="2"/>
        <v/>
      </c>
    </row>
    <row r="27" ht="15" customHeight="1" spans="1:18">
      <c r="A27" s="89" t="str">
        <f>IF(设置!C39="","",设置!C39)</f>
        <v/>
      </c>
      <c r="B27" s="90" t="str">
        <f>IF(设置!D39="","",设置!D39)</f>
        <v/>
      </c>
      <c r="C27" s="91"/>
      <c r="D27" s="92"/>
      <c r="E27" s="92"/>
      <c r="F27" s="92"/>
      <c r="G27" s="92"/>
      <c r="H27" s="92"/>
      <c r="I27" s="98" t="str">
        <f t="shared" si="1"/>
        <v/>
      </c>
      <c r="J27" s="99" t="str">
        <f>IF(设置!C69="","",设置!C69)</f>
        <v/>
      </c>
      <c r="K27" s="90" t="str">
        <f>IF(设置!D69="","",设置!D69)</f>
        <v/>
      </c>
      <c r="L27" s="92"/>
      <c r="M27" s="92"/>
      <c r="N27" s="92"/>
      <c r="O27" s="92"/>
      <c r="P27" s="92"/>
      <c r="Q27" s="92"/>
      <c r="R27" s="103" t="str">
        <f t="shared" si="2"/>
        <v/>
      </c>
    </row>
    <row r="28" ht="15" customHeight="1" spans="1:18">
      <c r="A28" s="89" t="str">
        <f>IF(设置!C40="","",设置!C40)</f>
        <v/>
      </c>
      <c r="B28" s="90" t="str">
        <f>IF(设置!D40="","",设置!D40)</f>
        <v/>
      </c>
      <c r="C28" s="91"/>
      <c r="D28" s="92"/>
      <c r="E28" s="92"/>
      <c r="F28" s="92"/>
      <c r="G28" s="92"/>
      <c r="H28" s="92"/>
      <c r="I28" s="98" t="str">
        <f t="shared" si="1"/>
        <v/>
      </c>
      <c r="J28" s="99" t="str">
        <f>IF(设置!C70="","",设置!C70)</f>
        <v/>
      </c>
      <c r="K28" s="90" t="str">
        <f>IF(设置!D70="","",设置!D70)</f>
        <v/>
      </c>
      <c r="L28" s="92"/>
      <c r="M28" s="92"/>
      <c r="N28" s="92"/>
      <c r="O28" s="92"/>
      <c r="P28" s="92"/>
      <c r="Q28" s="92"/>
      <c r="R28" s="103" t="str">
        <f t="shared" si="2"/>
        <v/>
      </c>
    </row>
    <row r="29" ht="15" customHeight="1" spans="1:18">
      <c r="A29" s="89" t="str">
        <f>IF(设置!C41="","",设置!C41)</f>
        <v/>
      </c>
      <c r="B29" s="90" t="str">
        <f>IF(设置!D41="","",设置!D41)</f>
        <v/>
      </c>
      <c r="C29" s="91"/>
      <c r="D29" s="92"/>
      <c r="E29" s="92"/>
      <c r="F29" s="92"/>
      <c r="G29" s="92"/>
      <c r="H29" s="92"/>
      <c r="I29" s="98" t="str">
        <f t="shared" si="1"/>
        <v/>
      </c>
      <c r="J29" s="99" t="str">
        <f>IF(设置!C71="","",设置!C71)</f>
        <v/>
      </c>
      <c r="K29" s="90" t="str">
        <f>IF(设置!D71="","",设置!D71)</f>
        <v/>
      </c>
      <c r="L29" s="92"/>
      <c r="M29" s="92"/>
      <c r="N29" s="92"/>
      <c r="O29" s="92"/>
      <c r="P29" s="92"/>
      <c r="Q29" s="92"/>
      <c r="R29" s="103" t="str">
        <f t="shared" si="2"/>
        <v/>
      </c>
    </row>
    <row r="30" ht="15" customHeight="1" spans="1:18">
      <c r="A30" s="89" t="str">
        <f>IF(设置!C42="","",设置!C42)</f>
        <v/>
      </c>
      <c r="B30" s="90" t="str">
        <f>IF(设置!D42="","",设置!D42)</f>
        <v/>
      </c>
      <c r="C30" s="91"/>
      <c r="D30" s="92"/>
      <c r="E30" s="92"/>
      <c r="F30" s="92"/>
      <c r="G30" s="92"/>
      <c r="H30" s="92"/>
      <c r="I30" s="98" t="str">
        <f t="shared" si="1"/>
        <v/>
      </c>
      <c r="J30" s="99" t="str">
        <f>IF(设置!C72="","",设置!C72)</f>
        <v/>
      </c>
      <c r="K30" s="90" t="str">
        <f>IF(设置!D72="","",设置!D72)</f>
        <v/>
      </c>
      <c r="L30" s="92"/>
      <c r="M30" s="92"/>
      <c r="N30" s="92"/>
      <c r="O30" s="92"/>
      <c r="P30" s="92"/>
      <c r="Q30" s="92"/>
      <c r="R30" s="103" t="str">
        <f t="shared" si="2"/>
        <v/>
      </c>
    </row>
    <row r="31" ht="15" customHeight="1" spans="1:18">
      <c r="A31" s="89" t="str">
        <f>IF(设置!C43="","",设置!C43)</f>
        <v/>
      </c>
      <c r="B31" s="90" t="str">
        <f>IF(设置!D43="","",设置!D43)</f>
        <v/>
      </c>
      <c r="C31" s="91"/>
      <c r="D31" s="92"/>
      <c r="E31" s="92"/>
      <c r="F31" s="92"/>
      <c r="G31" s="92"/>
      <c r="H31" s="92"/>
      <c r="I31" s="98" t="str">
        <f t="shared" si="1"/>
        <v/>
      </c>
      <c r="J31" s="99" t="str">
        <f>IF(设置!C73="","",设置!C73)</f>
        <v/>
      </c>
      <c r="K31" s="90" t="str">
        <f>IF(设置!D73="","",设置!D73)</f>
        <v/>
      </c>
      <c r="L31" s="92"/>
      <c r="M31" s="92"/>
      <c r="N31" s="92"/>
      <c r="O31" s="92"/>
      <c r="P31" s="92"/>
      <c r="Q31" s="92"/>
      <c r="R31" s="103" t="str">
        <f t="shared" si="2"/>
        <v/>
      </c>
    </row>
    <row r="32" ht="15" customHeight="1" spans="1:18">
      <c r="A32" s="89" t="str">
        <f>IF(设置!C44="","",设置!C44)</f>
        <v/>
      </c>
      <c r="B32" s="90" t="str">
        <f>IF(设置!D44="","",设置!D44)</f>
        <v/>
      </c>
      <c r="C32" s="91"/>
      <c r="D32" s="92"/>
      <c r="E32" s="92"/>
      <c r="F32" s="92"/>
      <c r="G32" s="92"/>
      <c r="H32" s="92"/>
      <c r="I32" s="98" t="str">
        <f t="shared" si="1"/>
        <v/>
      </c>
      <c r="J32" s="99" t="str">
        <f>IF(设置!C74="","",设置!C74)</f>
        <v/>
      </c>
      <c r="K32" s="90" t="str">
        <f>IF(设置!D74="","",设置!D74)</f>
        <v/>
      </c>
      <c r="L32" s="92"/>
      <c r="M32" s="92"/>
      <c r="N32" s="92"/>
      <c r="O32" s="92"/>
      <c r="P32" s="92"/>
      <c r="Q32" s="92"/>
      <c r="R32" s="103" t="str">
        <f t="shared" si="2"/>
        <v/>
      </c>
    </row>
    <row r="33" ht="15" customHeight="1" spans="1:18">
      <c r="A33" s="89" t="str">
        <f>IF(设置!C45="","",设置!C45)</f>
        <v/>
      </c>
      <c r="B33" s="90" t="str">
        <f>IF(设置!D45="","",设置!D45)</f>
        <v/>
      </c>
      <c r="C33" s="91"/>
      <c r="D33" s="92"/>
      <c r="E33" s="92"/>
      <c r="F33" s="92"/>
      <c r="G33" s="92"/>
      <c r="H33" s="92"/>
      <c r="I33" s="98" t="str">
        <f t="shared" si="1"/>
        <v/>
      </c>
      <c r="J33" s="99" t="str">
        <f>IF(设置!C75="","",设置!C75)</f>
        <v/>
      </c>
      <c r="K33" s="90" t="str">
        <f>IF(设置!D75="","",设置!D75)</f>
        <v/>
      </c>
      <c r="L33" s="92"/>
      <c r="M33" s="92"/>
      <c r="N33" s="92"/>
      <c r="O33" s="92"/>
      <c r="P33" s="92"/>
      <c r="Q33" s="92"/>
      <c r="R33" s="103" t="str">
        <f t="shared" si="2"/>
        <v/>
      </c>
    </row>
  </sheetData>
  <sheetProtection algorithmName="SHA-512" hashValue="jl9BjR+6WOMHMHzzkjAqzB3KS4rGAqo2QwFd9GdDyyqisQD7jXIQ38K0babgGw4RRoRxBR7uTh4Ces7u8ci59g==" saltValue="vwLb6OWiSFPPD890CkL9IA==" spinCount="100000" sheet="1" objects="1"/>
  <mergeCells count="9">
    <mergeCell ref="A1:R1"/>
    <mergeCell ref="C2:H2"/>
    <mergeCell ref="L2:Q2"/>
    <mergeCell ref="A2:A3"/>
    <mergeCell ref="B2:B3"/>
    <mergeCell ref="I2:I3"/>
    <mergeCell ref="J2:J3"/>
    <mergeCell ref="K2:K3"/>
    <mergeCell ref="R2:R3"/>
  </mergeCells>
  <printOptions horizontalCentered="1"/>
  <pageMargins left="0.984027777777778" right="0.590277777777778" top="0.786805555555556" bottom="0.590277777777778" header="0.511805555555556" footer="0.393055555555556"/>
  <pageSetup paperSize="9" orientation="landscape" horizontalDpi="1200" verticalDpi="1200"/>
  <headerFooter alignWithMargins="0">
    <oddFooter>&amp;C第&amp;P页    共&amp;N页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7" master="" otherUserPermission="visible"/>
  <rangeList sheetStid="1" master="" otherUserPermission="visible"/>
  <rangeList sheetStid="5" master="" otherUserPermission="visible"/>
  <rangeList sheetStid="26" master="" otherUserPermission="visible"/>
  <rangeList sheetStid="13" master="" otherUserPermission="visible"/>
  <rangeList sheetStid="28" master="" otherUserPermission="visible"/>
  <rangeList sheetStid="29" master="" otherUserPermission="visible"/>
  <rangeList sheetStid="30" master="" otherUserPermission="visible"/>
  <rangeList sheetStid="31" master="" otherUserPermission="visible"/>
  <rangeList sheetStid="19" master="" otherUserPermission="visible"/>
  <rangeList sheetStid="32" master="" otherUserPermission="visible"/>
  <rangeList sheetStid="25" master="" otherUserPermission="visible"/>
  <rangeList sheetStid="1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设置</vt:lpstr>
      <vt:lpstr>作业</vt:lpstr>
      <vt:lpstr>出勤</vt:lpstr>
      <vt:lpstr>出勤 (2)</vt:lpstr>
      <vt:lpstr>测试</vt:lpstr>
      <vt:lpstr>实验</vt:lpstr>
      <vt:lpstr>课堂表现</vt:lpstr>
      <vt:lpstr>其它1</vt:lpstr>
      <vt:lpstr>其它2</vt:lpstr>
      <vt:lpstr>综合成绩记录</vt:lpstr>
      <vt:lpstr>综合成绩记录 (2)</vt:lpstr>
      <vt:lpstr>末考得分统计表</vt:lpstr>
      <vt:lpstr>末考成绩分析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</cp:lastModifiedBy>
  <dcterms:created xsi:type="dcterms:W3CDTF">2015-06-05T18:19:00Z</dcterms:created>
  <cp:lastPrinted>2021-09-02T00:16:00Z</cp:lastPrinted>
  <dcterms:modified xsi:type="dcterms:W3CDTF">2025-04-18T14:42:25Z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0AD8343F6E184598A823B0540520D49A_13</vt:lpwstr>
  </property>
</Properties>
</file>